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填报说明" sheetId="1" state="visible" r:id="rId3"/>
    <sheet name="水量平衡表" sheetId="2" state="visible" r:id="rId4"/>
    <sheet name="措施现状" sheetId="3" state="visible" r:id="rId5"/>
    <sheet name="降压试验N1" sheetId="4" state="visible" r:id="rId6"/>
    <sheet name="单价与成本" sheetId="5" state="visible" r:id="rId7"/>
    <sheet name="沙盘参数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9" authorId="0">
      <text>
        <r>
          <rPr>
            <sz val="10"/>
            <rFont val="Noto Sans CJK SC"/>
            <family val="2"/>
          </rPr>
          <t xml:space="preserve">漏失水量按自上而下法求得：漏损水量扣除计量损失与其他损失估算值。计量损失、其他损失估算偏差会直接传递到漏失。</t>
        </r>
      </text>
    </comment>
  </commentList>
</comments>
</file>

<file path=xl/sharedStrings.xml><?xml version="1.0" encoding="utf-8"?>
<sst xmlns="http://schemas.openxmlformats.org/spreadsheetml/2006/main" count="386" uniqueCount="251">
  <si>
    <t xml:space="preserve">产销差沙盘标定数据填报表</t>
  </si>
  <si>
    <r>
      <rPr>
        <i val="true"/>
        <sz val="9"/>
        <color rgb="FF555555"/>
        <rFont val="Noto Sans CJK SC"/>
        <family val="2"/>
      </rPr>
      <t xml:space="preserve">江苏江南水务股份有限公司 </t>
    </r>
    <r>
      <rPr>
        <i val="true"/>
        <sz val="9"/>
        <color rgb="FF555555"/>
        <rFont val="Arial"/>
        <family val="0"/>
        <charset val="1"/>
      </rPr>
      <t xml:space="preserve">· </t>
    </r>
    <r>
      <rPr>
        <i val="true"/>
        <sz val="9"/>
        <color rgb="FF555555"/>
        <rFont val="Noto Sans CJK SC"/>
        <family val="2"/>
      </rPr>
      <t xml:space="preserve">江南</t>
    </r>
    <r>
      <rPr>
        <i val="true"/>
        <sz val="9"/>
        <color rgb="FF555555"/>
        <rFont val="Arial"/>
        <family val="0"/>
        <charset val="1"/>
      </rPr>
      <t xml:space="preserve">AI</t>
    </r>
    <r>
      <rPr>
        <i val="true"/>
        <sz val="9"/>
        <color rgb="FF555555"/>
        <rFont val="Noto Sans CJK SC"/>
        <family val="2"/>
      </rPr>
      <t xml:space="preserve">工作小组 </t>
    </r>
    <r>
      <rPr>
        <i val="true"/>
        <sz val="9"/>
        <color rgb="FF555555"/>
        <rFont val="Arial"/>
        <family val="0"/>
        <charset val="1"/>
      </rPr>
      <t xml:space="preserve">· v1.1</t>
    </r>
    <r>
      <rPr>
        <i val="true"/>
        <sz val="9"/>
        <color rgb="FF555555"/>
        <rFont val="Noto Sans CJK SC"/>
        <family val="2"/>
      </rPr>
      <t xml:space="preserve">（</t>
    </r>
    <r>
      <rPr>
        <i val="true"/>
        <sz val="9"/>
        <color rgb="FF555555"/>
        <rFont val="Arial"/>
        <family val="0"/>
        <charset val="1"/>
      </rPr>
      <t xml:space="preserve">2026-10-12</t>
    </r>
    <r>
      <rPr>
        <i val="true"/>
        <sz val="9"/>
        <color rgb="FF555555"/>
        <rFont val="Noto Sans CJK SC"/>
        <family val="2"/>
      </rPr>
      <t xml:space="preserve">）</t>
    </r>
  </si>
  <si>
    <t xml:space="preserve">用途</t>
  </si>
  <si>
    <r>
      <rPr>
        <sz val="10"/>
        <color rgb="FF000000"/>
        <rFont val="Noto Sans CJK SC"/>
        <family val="2"/>
      </rPr>
      <t xml:space="preserve">用本企业实测数据替换汇报稿第</t>
    </r>
    <r>
      <rPr>
        <sz val="10"/>
        <color rgb="FF000000"/>
        <rFont val="Arial"/>
        <family val="0"/>
        <charset val="1"/>
      </rPr>
      <t xml:space="preserve">06</t>
    </r>
    <r>
      <rPr>
        <sz val="10"/>
        <color rgb="FF000000"/>
        <rFont val="Noto Sans CJK SC"/>
        <family val="2"/>
      </rPr>
      <t xml:space="preserve">页沙盘中的示例参数，使漏损控制策略推演可用于决策参考。</t>
    </r>
  </si>
  <si>
    <t xml:space="preserve">口径依据</t>
  </si>
  <si>
    <r>
      <rPr>
        <sz val="10"/>
        <color rgb="FF000000"/>
        <rFont val="Noto Sans CJK SC"/>
        <family val="2"/>
      </rPr>
      <t xml:space="preserve">《城镇供水管网漏损控制及评定标准》</t>
    </r>
    <r>
      <rPr>
        <sz val="10"/>
        <color rgb="FF000000"/>
        <rFont val="Arial"/>
        <family val="0"/>
        <charset val="1"/>
      </rPr>
      <t xml:space="preserve">CJJ 92-2016 </t>
    </r>
    <r>
      <rPr>
        <sz val="10"/>
        <color rgb="FF000000"/>
        <rFont val="Noto Sans CJK SC"/>
        <family val="2"/>
      </rPr>
      <t xml:space="preserve">表</t>
    </r>
    <r>
      <rPr>
        <sz val="10"/>
        <color rgb="FF000000"/>
        <rFont val="Arial"/>
        <family val="0"/>
        <charset val="1"/>
      </rPr>
      <t xml:space="preserve">4.2.1 </t>
    </r>
    <r>
      <rPr>
        <sz val="10"/>
        <color rgb="FF000000"/>
        <rFont val="Noto Sans CJK SC"/>
        <family val="2"/>
      </rPr>
      <t xml:space="preserve">水量平衡表、第</t>
    </r>
    <r>
      <rPr>
        <sz val="10"/>
        <color rgb="FF000000"/>
        <rFont val="Arial"/>
        <family val="0"/>
        <charset val="1"/>
      </rPr>
      <t xml:space="preserve">5.2.1</t>
    </r>
    <r>
      <rPr>
        <sz val="10"/>
        <color rgb="FF000000"/>
        <rFont val="Noto Sans CJK SC"/>
        <family val="2"/>
      </rPr>
      <t xml:space="preserve">条漏损率计算式：漏损率 </t>
    </r>
    <r>
      <rPr>
        <sz val="10"/>
        <color rgb="FF000000"/>
        <rFont val="Arial"/>
        <family val="0"/>
        <charset val="1"/>
      </rPr>
      <t xml:space="preserve">=</t>
    </r>
    <r>
      <rPr>
        <sz val="10"/>
        <color rgb="FF000000"/>
        <rFont val="Noto Sans CJK SC"/>
        <family val="2"/>
      </rPr>
      <t xml:space="preserve">（供水总量 − 注册用户用水量）</t>
    </r>
    <r>
      <rPr>
        <sz val="10"/>
        <color rgb="FF000000"/>
        <rFont val="Arial"/>
        <family val="0"/>
        <charset val="1"/>
      </rPr>
      <t xml:space="preserve">÷ </t>
    </r>
    <r>
      <rPr>
        <sz val="10"/>
        <color rgb="FF000000"/>
        <rFont val="Noto Sans CJK SC"/>
        <family val="2"/>
      </rPr>
      <t xml:space="preserve">供水总量。压力指数</t>
    </r>
    <r>
      <rPr>
        <sz val="10"/>
        <color rgb="FF000000"/>
        <rFont val="Arial"/>
        <family val="0"/>
        <charset val="1"/>
      </rPr>
      <t xml:space="preserve">N1</t>
    </r>
    <r>
      <rPr>
        <sz val="10"/>
        <color rgb="FF000000"/>
        <rFont val="Noto Sans CJK SC"/>
        <family val="2"/>
      </rPr>
      <t xml:space="preserve">采用</t>
    </r>
    <r>
      <rPr>
        <sz val="10"/>
        <color rgb="FF000000"/>
        <rFont val="Arial"/>
        <family val="0"/>
        <charset val="1"/>
      </rPr>
      <t xml:space="preserve">FAVAD</t>
    </r>
    <r>
      <rPr>
        <sz val="10"/>
        <color rgb="FF000000"/>
        <rFont val="Noto Sans CJK SC"/>
        <family val="2"/>
      </rPr>
      <t xml:space="preserve">经验关系（国际水协会水损失专家组相关文献），须由本地降压试验标定。</t>
    </r>
  </si>
  <si>
    <t xml:space="preserve">填报分工（建议）</t>
  </si>
  <si>
    <r>
      <rPr>
        <sz val="10"/>
        <color rgb="FF000000"/>
        <rFont val="Noto Sans CJK SC"/>
        <family val="2"/>
      </rPr>
      <t xml:space="preserve">水量平衡表：营业（计费用水量）、调度（供水量）、计量（计量损失估算）、稽查（其他损失估算）；措施现状：管网、计量；降压试验</t>
    </r>
    <r>
      <rPr>
        <sz val="10"/>
        <color rgb="FF000000"/>
        <rFont val="Arial"/>
        <family val="0"/>
        <charset val="1"/>
      </rPr>
      <t xml:space="preserve">N1</t>
    </r>
    <r>
      <rPr>
        <sz val="10"/>
        <color rgb="FF000000"/>
        <rFont val="Noto Sans CJK SC"/>
        <family val="2"/>
      </rPr>
      <t xml:space="preserve">：漏控；单价与成本：财务、采购。</t>
    </r>
  </si>
  <si>
    <t xml:space="preserve">颜色说明</t>
  </si>
  <si>
    <r>
      <rPr>
        <sz val="10"/>
        <color rgb="FF000000"/>
        <rFont val="Noto Sans CJK SC"/>
        <family val="2"/>
      </rPr>
      <t xml:space="preserve">黄色底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需填报的单元格；蓝色字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手工输入值；黑色字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公式计算；绿色字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引用其他工作表；灰色底</t>
    </r>
    <r>
      <rPr>
        <sz val="10"/>
        <color rgb="FF000000"/>
        <rFont val="Arial"/>
        <family val="0"/>
        <charset val="1"/>
      </rPr>
      <t xml:space="preserve">C</t>
    </r>
    <r>
      <rPr>
        <sz val="10"/>
        <color rgb="FF000000"/>
        <rFont val="Noto Sans CJK SC"/>
        <family val="2"/>
      </rPr>
      <t xml:space="preserve">列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示例值，仅示范填写格式，不参与导入。</t>
    </r>
  </si>
  <si>
    <t xml:space="preserve">填报要求</t>
  </si>
  <si>
    <r>
      <rPr>
        <sz val="10"/>
        <color rgb="FF000000"/>
        <rFont val="Noto Sans CJK SC"/>
        <family val="2"/>
      </rPr>
      <t xml:space="preserve">水量单位为万</t>
    </r>
    <r>
      <rPr>
        <sz val="10"/>
        <color rgb="FF000000"/>
        <rFont val="Arial"/>
        <family val="0"/>
        <charset val="1"/>
      </rPr>
      <t xml:space="preserve">m³</t>
    </r>
    <r>
      <rPr>
        <sz val="10"/>
        <color rgb="FF000000"/>
        <rFont val="Noto Sans CJK SC"/>
        <family val="2"/>
      </rPr>
      <t xml:space="preserve">，统计期应与公司水量平衡分析、年报口径一致；估算项须在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数据来源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估算方法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列写明方法；不得填写用户姓名、电话、地址、财务凭证明细、</t>
    </r>
    <r>
      <rPr>
        <sz val="10"/>
        <color rgb="FF000000"/>
        <rFont val="Arial"/>
        <family val="0"/>
        <charset val="1"/>
      </rPr>
      <t xml:space="preserve">GIS</t>
    </r>
    <r>
      <rPr>
        <sz val="10"/>
        <color rgb="FF000000"/>
        <rFont val="Noto Sans CJK SC"/>
        <family val="2"/>
      </rPr>
      <t xml:space="preserve">精确坐标等敏感信息。</t>
    </r>
  </si>
  <si>
    <t xml:space="preserve">校验</t>
  </si>
  <si>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水量平衡表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第</t>
    </r>
    <r>
      <rPr>
        <sz val="10"/>
        <color rgb="FF000000"/>
        <rFont val="Arial"/>
        <family val="0"/>
        <charset val="1"/>
      </rPr>
      <t xml:space="preserve">27</t>
    </r>
    <r>
      <rPr>
        <sz val="10"/>
        <color rgb="FF000000"/>
        <rFont val="Noto Sans CJK SC"/>
        <family val="2"/>
      </rPr>
      <t xml:space="preserve">行显示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通过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后再导入；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降压试验</t>
    </r>
    <r>
      <rPr>
        <sz val="10"/>
        <color rgb="FF000000"/>
        <rFont val="Arial"/>
        <family val="0"/>
        <charset val="1"/>
      </rPr>
      <t xml:space="preserve">N1"</t>
    </r>
    <r>
      <rPr>
        <sz val="10"/>
        <color rgb="FF000000"/>
        <rFont val="Noto Sans CJK SC"/>
        <family val="2"/>
      </rPr>
      <t xml:space="preserve">中显示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异常，复核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的样本不参与平均。</t>
    </r>
  </si>
  <si>
    <t xml:space="preserve">导入汇报稿</t>
  </si>
  <si>
    <r>
      <rPr>
        <sz val="10"/>
        <color rgb="FF000000"/>
        <rFont val="Noto Sans CJK SC"/>
        <family val="2"/>
      </rPr>
      <t xml:space="preserve">① 打开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沙盘参数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工作表；② 文件 → 另存为 → 选择</t>
    </r>
    <r>
      <rPr>
        <sz val="10"/>
        <color rgb="FF000000"/>
        <rFont val="Arial"/>
        <family val="0"/>
        <charset val="1"/>
      </rPr>
      <t xml:space="preserve">"CSV UTF-8</t>
    </r>
    <r>
      <rPr>
        <sz val="10"/>
        <color rgb="FF000000"/>
        <rFont val="Noto Sans CJK SC"/>
        <family val="2"/>
      </rPr>
      <t xml:space="preserve">（逗号分隔）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；③ 汇报稿第</t>
    </r>
    <r>
      <rPr>
        <sz val="10"/>
        <color rgb="FF000000"/>
        <rFont val="Arial"/>
        <family val="0"/>
        <charset val="1"/>
      </rPr>
      <t xml:space="preserve">06</t>
    </r>
    <r>
      <rPr>
        <sz val="10"/>
        <color rgb="FF000000"/>
        <rFont val="Noto Sans CJK SC"/>
        <family val="2"/>
      </rPr>
      <t xml:space="preserve">页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参数标定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点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导入标定</t>
    </r>
    <r>
      <rPr>
        <sz val="10"/>
        <color rgb="FF000000"/>
        <rFont val="Arial"/>
        <family val="0"/>
        <charset val="1"/>
      </rPr>
      <t xml:space="preserve">CSV"</t>
    </r>
    <r>
      <rPr>
        <sz val="10"/>
        <color rgb="FF000000"/>
        <rFont val="Noto Sans CJK SC"/>
        <family val="2"/>
      </rPr>
      <t xml:space="preserve">；④ 核对数值后点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应用到沙盘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。</t>
    </r>
  </si>
  <si>
    <t xml:space="preserve">注意</t>
  </si>
  <si>
    <t xml:space="preserve">本表为工作底稿，正式数据以公司水量平衡分析报告为准。涉及关联方采购的单价须附关联交易定价依据与审批记录。</t>
  </si>
  <si>
    <r>
      <rPr>
        <b val="true"/>
        <sz val="14"/>
        <rFont val="Noto Sans CJK SC"/>
        <family val="2"/>
      </rPr>
      <t xml:space="preserve">水量平衡表（</t>
    </r>
    <r>
      <rPr>
        <b val="true"/>
        <sz val="14"/>
        <rFont val="Arial"/>
        <family val="0"/>
        <charset val="1"/>
      </rPr>
      <t xml:space="preserve">CJJ 92-2016 </t>
    </r>
    <r>
      <rPr>
        <b val="true"/>
        <sz val="14"/>
        <rFont val="Noto Sans CJK SC"/>
        <family val="2"/>
      </rPr>
      <t xml:space="preserve">表</t>
    </r>
    <r>
      <rPr>
        <b val="true"/>
        <sz val="14"/>
        <rFont val="Arial"/>
        <family val="0"/>
        <charset val="1"/>
      </rPr>
      <t xml:space="preserve">4.2.1</t>
    </r>
    <r>
      <rPr>
        <b val="true"/>
        <sz val="14"/>
        <rFont val="Noto Sans CJK SC"/>
        <family val="2"/>
      </rPr>
      <t xml:space="preserve">）</t>
    </r>
  </si>
  <si>
    <t xml:space="preserve">统计期</t>
  </si>
  <si>
    <r>
      <rPr>
        <sz val="10"/>
        <color rgb="FF0000FF"/>
        <rFont val="Arial"/>
        <family val="0"/>
        <charset val="1"/>
      </rPr>
      <t xml:space="preserve">2025</t>
    </r>
    <r>
      <rPr>
        <sz val="10"/>
        <color rgb="FF0000FF"/>
        <rFont val="Noto Sans CJK SC"/>
        <family val="2"/>
      </rPr>
      <t xml:space="preserve">年度</t>
    </r>
  </si>
  <si>
    <r>
      <rPr>
        <b val="true"/>
        <sz val="10"/>
        <rFont val="Noto Sans CJK SC"/>
        <family val="2"/>
      </rPr>
      <t xml:space="preserve">填报单位 </t>
    </r>
    <r>
      <rPr>
        <b val="true"/>
        <sz val="10"/>
        <rFont val="Arial"/>
        <family val="0"/>
        <charset val="1"/>
      </rPr>
      <t xml:space="preserve">/ </t>
    </r>
    <r>
      <rPr>
        <b val="true"/>
        <sz val="10"/>
        <rFont val="Noto Sans CJK SC"/>
        <family val="2"/>
      </rPr>
      <t xml:space="preserve">联系人</t>
    </r>
  </si>
  <si>
    <r>
      <rPr>
        <sz val="10"/>
        <color rgb="FF0000FF"/>
        <rFont val="Noto Sans CJK SC"/>
        <family val="2"/>
      </rPr>
      <t xml:space="preserve">营业所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计量科</t>
    </r>
  </si>
  <si>
    <r>
      <rPr>
        <i val="true"/>
        <sz val="9"/>
        <color rgb="FF555555"/>
        <rFont val="Noto Sans CJK SC"/>
        <family val="2"/>
      </rPr>
      <t xml:space="preserve">说明：在</t>
    </r>
    <r>
      <rPr>
        <i val="true"/>
        <sz val="9"/>
        <color rgb="FF555555"/>
        <rFont val="Arial"/>
        <family val="0"/>
        <charset val="1"/>
      </rPr>
      <t xml:space="preserve">D</t>
    </r>
    <r>
      <rPr>
        <i val="true"/>
        <sz val="9"/>
        <color rgb="FF555555"/>
        <rFont val="Noto Sans CJK SC"/>
        <family val="2"/>
      </rPr>
      <t xml:space="preserve">列黄色单元格填报；</t>
    </r>
    <r>
      <rPr>
        <i val="true"/>
        <sz val="9"/>
        <color rgb="FF555555"/>
        <rFont val="Arial"/>
        <family val="0"/>
        <charset val="1"/>
      </rPr>
      <t xml:space="preserve">C</t>
    </r>
    <r>
      <rPr>
        <i val="true"/>
        <sz val="9"/>
        <color rgb="FF555555"/>
        <rFont val="Noto Sans CJK SC"/>
        <family val="2"/>
      </rPr>
      <t xml:space="preserve">列为示例值（数值仅示范格式，不代表公司数据）。计算行在</t>
    </r>
    <r>
      <rPr>
        <i val="true"/>
        <sz val="9"/>
        <color rgb="FF555555"/>
        <rFont val="Arial"/>
        <family val="0"/>
        <charset val="1"/>
      </rPr>
      <t xml:space="preserve">C</t>
    </r>
    <r>
      <rPr>
        <i val="true"/>
        <sz val="9"/>
        <color rgb="FF555555"/>
        <rFont val="Noto Sans CJK SC"/>
        <family val="2"/>
      </rPr>
      <t xml:space="preserve">、</t>
    </r>
    <r>
      <rPr>
        <i val="true"/>
        <sz val="9"/>
        <color rgb="FF555555"/>
        <rFont val="Arial"/>
        <family val="0"/>
        <charset val="1"/>
      </rPr>
      <t xml:space="preserve">D</t>
    </r>
    <r>
      <rPr>
        <i val="true"/>
        <sz val="9"/>
        <color rgb="FF555555"/>
        <rFont val="Noto Sans CJK SC"/>
        <family val="2"/>
      </rPr>
      <t xml:space="preserve">两列同时计算，便于对照。</t>
    </r>
  </si>
  <si>
    <t xml:space="preserve">编码</t>
  </si>
  <si>
    <t xml:space="preserve">项目</t>
  </si>
  <si>
    <t xml:space="preserve">示例值</t>
  </si>
  <si>
    <t xml:space="preserve">填报值</t>
  </si>
  <si>
    <t xml:space="preserve">单位</t>
  </si>
  <si>
    <t xml:space="preserve">口径说明</t>
  </si>
  <si>
    <t xml:space="preserve">责任部门</t>
  </si>
  <si>
    <r>
      <rPr>
        <b val="true"/>
        <sz val="10"/>
        <color rgb="FFFFFFFF"/>
        <rFont val="Noto Sans CJK SC"/>
        <family val="2"/>
      </rPr>
      <t xml:space="preserve">数据来源 </t>
    </r>
    <r>
      <rPr>
        <b val="true"/>
        <sz val="10"/>
        <color rgb="FFFFFFFF"/>
        <rFont val="Arial"/>
        <family val="0"/>
        <charset val="1"/>
      </rPr>
      <t xml:space="preserve">/ </t>
    </r>
    <r>
      <rPr>
        <b val="true"/>
        <sz val="10"/>
        <color rgb="FFFFFFFF"/>
        <rFont val="Noto Sans CJK SC"/>
        <family val="2"/>
      </rPr>
      <t xml:space="preserve">估算方法</t>
    </r>
  </si>
  <si>
    <t xml:space="preserve">Qz</t>
  </si>
  <si>
    <t xml:space="preserve">自产供水量</t>
  </si>
  <si>
    <r>
      <rPr>
        <sz val="10"/>
        <color rgb="FF000000"/>
        <rFont val="Noto Sans CJK SC"/>
        <family val="2"/>
      </rPr>
      <t xml:space="preserve">万</t>
    </r>
    <r>
      <rPr>
        <sz val="10"/>
        <color rgb="FF000000"/>
        <rFont val="Arial"/>
        <family val="0"/>
        <charset val="1"/>
      </rPr>
      <t xml:space="preserve">m³</t>
    </r>
  </si>
  <si>
    <t xml:space="preserve">水厂出厂计量水量合计</t>
  </si>
  <si>
    <t xml:space="preserve">调度</t>
  </si>
  <si>
    <t xml:space="preserve">Qw</t>
  </si>
  <si>
    <t xml:space="preserve">外购供水量</t>
  </si>
  <si>
    <r>
      <rPr>
        <sz val="10"/>
        <color rgb="FF000000"/>
        <rFont val="Noto Sans CJK SC"/>
        <family val="2"/>
      </rPr>
      <t xml:space="preserve">外购趸售水量（无则填</t>
    </r>
    <r>
      <rPr>
        <sz val="10"/>
        <color rgb="FF000000"/>
        <rFont val="Arial"/>
        <family val="0"/>
        <charset val="1"/>
      </rPr>
      <t xml:space="preserve">0</t>
    </r>
    <r>
      <rPr>
        <sz val="10"/>
        <color rgb="FF000000"/>
        <rFont val="Noto Sans CJK SC"/>
        <family val="2"/>
      </rPr>
      <t xml:space="preserve">）</t>
    </r>
  </si>
  <si>
    <t xml:space="preserve">QS</t>
  </si>
  <si>
    <t xml:space="preserve">供水总量</t>
  </si>
  <si>
    <r>
      <rPr>
        <sz val="10"/>
        <color rgb="FF000000"/>
        <rFont val="Noto Sans CJK SC"/>
        <family val="2"/>
      </rPr>
      <t xml:space="preserve">计算：自产供水量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外购供水量</t>
    </r>
  </si>
  <si>
    <t xml:space="preserve">—</t>
  </si>
  <si>
    <t xml:space="preserve">Bm</t>
  </si>
  <si>
    <t xml:space="preserve">计费计量用水量</t>
  </si>
  <si>
    <t xml:space="preserve">收费且有计量的用水量</t>
  </si>
  <si>
    <t xml:space="preserve">营业</t>
  </si>
  <si>
    <t xml:space="preserve">Bu</t>
  </si>
  <si>
    <t xml:space="preserve">计费未计量用水量</t>
  </si>
  <si>
    <t xml:space="preserve">收费但无表计（估算）的用水量</t>
  </si>
  <si>
    <t xml:space="preserve">Fm</t>
  </si>
  <si>
    <t xml:space="preserve">免费计量用水量</t>
  </si>
  <si>
    <t xml:space="preserve">不收费但有计量，如公共设施用水</t>
  </si>
  <si>
    <t xml:space="preserve">Fu</t>
  </si>
  <si>
    <t xml:space="preserve">免费未计量用水量</t>
  </si>
  <si>
    <t xml:space="preserve">不收费且无计量，如管网冲洗、消防（估算）</t>
  </si>
  <si>
    <r>
      <rPr>
        <sz val="10"/>
        <color rgb="FF000000"/>
        <rFont val="Noto Sans CJK SC"/>
        <family val="2"/>
      </rPr>
      <t xml:space="preserve">管网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营业</t>
    </r>
  </si>
  <si>
    <t xml:space="preserve">QB</t>
  </si>
  <si>
    <t xml:space="preserve">计费用水量</t>
  </si>
  <si>
    <r>
      <rPr>
        <sz val="10"/>
        <color rgb="FF000000"/>
        <rFont val="Noto Sans CJK SC"/>
        <family val="2"/>
      </rPr>
      <t xml:space="preserve">计算：计费计量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计费未计量</t>
    </r>
  </si>
  <si>
    <t xml:space="preserve">QF</t>
  </si>
  <si>
    <t xml:space="preserve">免费用水量</t>
  </si>
  <si>
    <r>
      <rPr>
        <sz val="10"/>
        <color rgb="FF000000"/>
        <rFont val="Noto Sans CJK SC"/>
        <family val="2"/>
      </rPr>
      <t xml:space="preserve">计算：免费计量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免费未计量</t>
    </r>
  </si>
  <si>
    <t xml:space="preserve">QN</t>
  </si>
  <si>
    <t xml:space="preserve">注册用户用水量</t>
  </si>
  <si>
    <r>
      <rPr>
        <sz val="10"/>
        <color rgb="FF000000"/>
        <rFont val="Noto Sans CJK SC"/>
        <family val="2"/>
      </rPr>
      <t xml:space="preserve">计算：计费用水量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免费用水量</t>
    </r>
  </si>
  <si>
    <t xml:space="preserve">QL</t>
  </si>
  <si>
    <t xml:space="preserve">漏损水量</t>
  </si>
  <si>
    <t xml:space="preserve">计算：供水总量 − 注册用户用水量</t>
  </si>
  <si>
    <t xml:space="preserve">Ml</t>
  </si>
  <si>
    <t xml:space="preserve">计量损失水量（估算）</t>
  </si>
  <si>
    <r>
      <rPr>
        <sz val="10"/>
        <color rgb="FF000000"/>
        <rFont val="Noto Sans CJK SC"/>
        <family val="2"/>
      </rPr>
      <t xml:space="preserve">居民用户总分表差损失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非居民用户表具误差损失</t>
    </r>
  </si>
  <si>
    <t xml:space="preserve">计量</t>
  </si>
  <si>
    <t xml:space="preserve">Ol</t>
  </si>
  <si>
    <t xml:space="preserve">其他损失水量（估算）</t>
  </si>
  <si>
    <t xml:space="preserve">未注册用户用水、用户拒查等管理因素损失</t>
  </si>
  <si>
    <t xml:space="preserve">稽查</t>
  </si>
  <si>
    <t xml:space="preserve">RL</t>
  </si>
  <si>
    <t xml:space="preserve">漏失水量（自上而下）</t>
  </si>
  <si>
    <t xml:space="preserve">计算：漏损水量 − 计量损失 − 其他损失（明漏、暗漏、背景漏失、水箱水池渗漏溢流）</t>
  </si>
  <si>
    <t xml:space="preserve">Rb</t>
  </si>
  <si>
    <t xml:space="preserve">漏失水量自下而上估算（可选）</t>
  </si>
  <si>
    <t xml:space="preserve">如按夜间最小流量法估算，用于交叉核对</t>
  </si>
  <si>
    <t xml:space="preserve">漏控</t>
  </si>
  <si>
    <t xml:space="preserve">自上而下与自下而上差异</t>
  </si>
  <si>
    <t xml:space="preserve">%</t>
  </si>
  <si>
    <r>
      <rPr>
        <sz val="10"/>
        <color rgb="FF000000"/>
        <rFont val="Noto Sans CJK SC"/>
        <family val="2"/>
      </rPr>
      <t xml:space="preserve">差异超过</t>
    </r>
    <r>
      <rPr>
        <sz val="10"/>
        <color rgb="FF000000"/>
        <rFont val="Arial"/>
        <family val="0"/>
        <charset val="1"/>
      </rPr>
      <t xml:space="preserve">±20%</t>
    </r>
    <r>
      <rPr>
        <sz val="10"/>
        <color rgb="FF000000"/>
        <rFont val="Noto Sans CJK SC"/>
        <family val="2"/>
      </rPr>
      <t xml:space="preserve">时应复核计量损失与其他损失估算</t>
    </r>
  </si>
  <si>
    <t xml:space="preserve">RWL</t>
  </si>
  <si>
    <t xml:space="preserve">漏损率</t>
  </si>
  <si>
    <r>
      <rPr>
        <sz val="10"/>
        <color rgb="FF000000"/>
        <rFont val="Arial"/>
        <family val="0"/>
        <charset val="1"/>
      </rPr>
      <t xml:space="preserve">CJJ 92-2016 </t>
    </r>
    <r>
      <rPr>
        <sz val="10"/>
        <color rgb="FF000000"/>
        <rFont val="Noto Sans CJK SC"/>
        <family val="2"/>
      </rPr>
      <t xml:space="preserve">第</t>
    </r>
    <r>
      <rPr>
        <sz val="10"/>
        <color rgb="FF000000"/>
        <rFont val="Arial"/>
        <family val="0"/>
        <charset val="1"/>
      </rPr>
      <t xml:space="preserve">5.2.1</t>
    </r>
    <r>
      <rPr>
        <sz val="10"/>
        <color rgb="FF000000"/>
        <rFont val="Noto Sans CJK SC"/>
        <family val="2"/>
      </rPr>
      <t xml:space="preserve">条</t>
    </r>
  </si>
  <si>
    <t xml:space="preserve">NRV</t>
  </si>
  <si>
    <t xml:space="preserve">产销差率</t>
  </si>
  <si>
    <r>
      <rPr>
        <sz val="10"/>
        <color rgb="FF000000"/>
        <rFont val="Noto Sans CJK SC"/>
        <family val="2"/>
      </rPr>
      <t xml:space="preserve">计算：（供水总量 − 计费用水量）</t>
    </r>
    <r>
      <rPr>
        <sz val="10"/>
        <color rgb="FF000000"/>
        <rFont val="Arial"/>
        <family val="0"/>
        <charset val="1"/>
      </rPr>
      <t xml:space="preserve">÷ </t>
    </r>
    <r>
      <rPr>
        <sz val="10"/>
        <color rgb="FF000000"/>
        <rFont val="Noto Sans CJK SC"/>
        <family val="2"/>
      </rPr>
      <t xml:space="preserve">供水总量（行业通用口径，非</t>
    </r>
    <r>
      <rPr>
        <sz val="10"/>
        <color rgb="FF000000"/>
        <rFont val="Arial"/>
        <family val="0"/>
        <charset val="1"/>
      </rPr>
      <t xml:space="preserve">CJJ 92</t>
    </r>
    <r>
      <rPr>
        <sz val="10"/>
        <color rgb="FF000000"/>
        <rFont val="Noto Sans CJK SC"/>
        <family val="2"/>
      </rPr>
      <t xml:space="preserve">评定指标）</t>
    </r>
  </si>
  <si>
    <t xml:space="preserve">sR</t>
  </si>
  <si>
    <t xml:space="preserve">漏失占漏损比例</t>
  </si>
  <si>
    <r>
      <rPr>
        <sz val="10"/>
        <color rgb="FF000000"/>
        <rFont val="Noto Sans CJK SC"/>
        <family val="2"/>
      </rPr>
      <t xml:space="preserve">对应沙盘参数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漏失占比</t>
    </r>
    <r>
      <rPr>
        <sz val="10"/>
        <color rgb="FF000000"/>
        <rFont val="Arial"/>
        <family val="0"/>
        <charset val="1"/>
      </rPr>
      <t xml:space="preserve">"</t>
    </r>
  </si>
  <si>
    <t xml:space="preserve">sM</t>
  </si>
  <si>
    <t xml:space="preserve">计量损失占漏损比例</t>
  </si>
  <si>
    <r>
      <rPr>
        <sz val="10"/>
        <color rgb="FF000000"/>
        <rFont val="Noto Sans CJK SC"/>
        <family val="2"/>
      </rPr>
      <t xml:space="preserve">对应沙盘参数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计量损失占比</t>
    </r>
    <r>
      <rPr>
        <sz val="10"/>
        <color rgb="FF000000"/>
        <rFont val="Arial"/>
        <family val="0"/>
        <charset val="1"/>
      </rPr>
      <t xml:space="preserve">"</t>
    </r>
  </si>
  <si>
    <t xml:space="preserve">sO</t>
  </si>
  <si>
    <t xml:space="preserve">其他损失占漏损比例</t>
  </si>
  <si>
    <r>
      <rPr>
        <sz val="10"/>
        <color rgb="FF000000"/>
        <rFont val="Noto Sans CJK SC"/>
        <family val="2"/>
      </rPr>
      <t xml:space="preserve">对应沙盘参数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其他损失占比</t>
    </r>
    <r>
      <rPr>
        <sz val="10"/>
        <color rgb="FF000000"/>
        <rFont val="Arial"/>
        <family val="0"/>
        <charset val="1"/>
      </rPr>
      <t xml:space="preserve">"</t>
    </r>
  </si>
  <si>
    <t xml:space="preserve">CHK</t>
  </si>
  <si>
    <t xml:space="preserve">校验结果</t>
  </si>
  <si>
    <r>
      <rPr>
        <sz val="10"/>
        <color rgb="FF000000"/>
        <rFont val="Noto Sans CJK SC"/>
        <family val="2"/>
      </rPr>
      <t xml:space="preserve">显示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通过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后再导入汇报稿</t>
    </r>
  </si>
  <si>
    <t xml:space="preserve">措施现状（沙盘基线说明）</t>
  </si>
  <si>
    <r>
      <rPr>
        <i val="true"/>
        <sz val="9"/>
        <color rgb="FF555555"/>
        <rFont val="Noto Sans CJK SC"/>
        <family val="2"/>
      </rPr>
      <t xml:space="preserve">说明：现状措施的效果已体现在基线漏损率中；沙盘滑块表示在现状基础上的新增力度。百分比项直接填数字，如</t>
    </r>
    <r>
      <rPr>
        <i val="true"/>
        <sz val="9"/>
        <color rgb="FF555555"/>
        <rFont val="Arial"/>
        <family val="0"/>
        <charset val="1"/>
      </rPr>
      <t xml:space="preserve">20</t>
    </r>
    <r>
      <rPr>
        <i val="true"/>
        <sz val="9"/>
        <color rgb="FF555555"/>
        <rFont val="Noto Sans CJK SC"/>
        <family val="2"/>
      </rPr>
      <t xml:space="preserve">表示</t>
    </r>
    <r>
      <rPr>
        <i val="true"/>
        <sz val="9"/>
        <color rgb="FF555555"/>
        <rFont val="Arial"/>
        <family val="0"/>
        <charset val="1"/>
      </rPr>
      <t xml:space="preserve">20%</t>
    </r>
    <r>
      <rPr>
        <i val="true"/>
        <sz val="9"/>
        <color rgb="FF555555"/>
        <rFont val="Noto Sans CJK SC"/>
        <family val="2"/>
      </rPr>
      <t xml:space="preserve">。</t>
    </r>
  </si>
  <si>
    <t xml:space="preserve">数据来源</t>
  </si>
  <si>
    <t xml:space="preserve">dmaN</t>
  </si>
  <si>
    <r>
      <rPr>
        <sz val="10"/>
        <color rgb="FF000000"/>
        <rFont val="Noto Sans CJK SC"/>
        <family val="2"/>
      </rPr>
      <t xml:space="preserve">已建成</t>
    </r>
    <r>
      <rPr>
        <sz val="10"/>
        <color rgb="FF000000"/>
        <rFont val="Arial"/>
        <family val="0"/>
        <charset val="1"/>
      </rPr>
      <t xml:space="preserve">DMA</t>
    </r>
    <r>
      <rPr>
        <sz val="10"/>
        <color rgb="FF000000"/>
        <rFont val="Noto Sans CJK SC"/>
        <family val="2"/>
      </rPr>
      <t xml:space="preserve">分区数量</t>
    </r>
  </si>
  <si>
    <t xml:space="preserve">个</t>
  </si>
  <si>
    <t xml:space="preserve">已具备入口计量、边界封闭的独立计量区</t>
  </si>
  <si>
    <t xml:space="preserve">管网</t>
  </si>
  <si>
    <t xml:space="preserve">c0</t>
  </si>
  <si>
    <r>
      <rPr>
        <sz val="10"/>
        <color rgb="FF000000"/>
        <rFont val="Noto Sans CJK SC"/>
        <family val="2"/>
      </rPr>
      <t xml:space="preserve">现状</t>
    </r>
    <r>
      <rPr>
        <sz val="10"/>
        <color rgb="FF000000"/>
        <rFont val="Arial"/>
        <family val="0"/>
        <charset val="1"/>
      </rPr>
      <t xml:space="preserve">DMA</t>
    </r>
    <r>
      <rPr>
        <sz val="10"/>
        <color rgb="FF000000"/>
        <rFont val="Noto Sans CJK SC"/>
        <family val="2"/>
      </rPr>
      <t xml:space="preserve">覆盖率</t>
    </r>
  </si>
  <si>
    <r>
      <rPr>
        <sz val="10"/>
        <color rgb="FF000000"/>
        <rFont val="Noto Sans CJK SC"/>
        <family val="2"/>
      </rPr>
      <t xml:space="preserve">纳入</t>
    </r>
    <r>
      <rPr>
        <sz val="10"/>
        <color rgb="FF000000"/>
        <rFont val="Arial"/>
        <family val="0"/>
        <charset val="1"/>
      </rPr>
      <t xml:space="preserve">DMA</t>
    </r>
    <r>
      <rPr>
        <sz val="10"/>
        <color rgb="FF000000"/>
        <rFont val="Noto Sans CJK SC"/>
        <family val="2"/>
      </rPr>
      <t xml:space="preserve">的售水量占比（口径固定后逐年可比）</t>
    </r>
  </si>
  <si>
    <t xml:space="preserve">netL</t>
  </si>
  <si>
    <t xml:space="preserve">管网总长度</t>
  </si>
  <si>
    <t xml:space="preserve">km</t>
  </si>
  <si>
    <r>
      <rPr>
        <sz val="10"/>
        <color rgb="FF000000"/>
        <rFont val="Arial"/>
        <family val="0"/>
        <charset val="1"/>
      </rPr>
      <t xml:space="preserve">DN75</t>
    </r>
    <r>
      <rPr>
        <sz val="10"/>
        <color rgb="FF000000"/>
        <rFont val="Noto Sans CJK SC"/>
        <family val="2"/>
      </rPr>
      <t xml:space="preserve">及以上市政管网（口径与统计年报一致）</t>
    </r>
  </si>
  <si>
    <t xml:space="preserve">renL</t>
  </si>
  <si>
    <t xml:space="preserve">近一年更新改造管长</t>
  </si>
  <si>
    <t xml:space="preserve">统计期内完成更新改造的管道长度</t>
  </si>
  <si>
    <t xml:space="preserve">工程</t>
  </si>
  <si>
    <t xml:space="preserve">renNow</t>
  </si>
  <si>
    <t xml:space="preserve">现状管网年更新率</t>
  </si>
  <si>
    <r>
      <rPr>
        <sz val="10"/>
        <color rgb="FF000000"/>
        <rFont val="Noto Sans CJK SC"/>
        <family val="2"/>
      </rPr>
      <t xml:space="preserve">计算：更新管长 </t>
    </r>
    <r>
      <rPr>
        <sz val="10"/>
        <color rgb="FF000000"/>
        <rFont val="Arial"/>
        <family val="0"/>
        <charset val="1"/>
      </rPr>
      <t xml:space="preserve">÷ </t>
    </r>
    <r>
      <rPr>
        <sz val="10"/>
        <color rgb="FF000000"/>
        <rFont val="Noto Sans CJK SC"/>
        <family val="2"/>
      </rPr>
      <t xml:space="preserve">管网总长度（仅作现状参考）</t>
    </r>
  </si>
  <si>
    <t xml:space="preserve">cyc</t>
  </si>
  <si>
    <t xml:space="preserve">水表轮换周期</t>
  </si>
  <si>
    <t xml:space="preserve">年</t>
  </si>
  <si>
    <t xml:space="preserve">按公司水表轮换制度执行的周期</t>
  </si>
  <si>
    <t xml:space="preserve">mtrNow</t>
  </si>
  <si>
    <t xml:space="preserve">现状年换表比例</t>
  </si>
  <si>
    <t xml:space="preserve">按轮换周期均匀折算（仅作现状参考）</t>
  </si>
  <si>
    <t xml:space="preserve">prsNow</t>
  </si>
  <si>
    <t xml:space="preserve">现状压力管理覆盖率</t>
  </si>
  <si>
    <t xml:space="preserve">已实施分区减压或夜间降压的供水量占比</t>
  </si>
  <si>
    <t xml:space="preserve">dp</t>
  </si>
  <si>
    <t xml:space="preserve">压力管理区平均降压幅度</t>
  </si>
  <si>
    <r>
      <rPr>
        <sz val="10"/>
        <color rgb="FF000000"/>
        <rFont val="Noto Sans CJK SC"/>
        <family val="2"/>
      </rPr>
      <t xml:space="preserve">可参考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降压试验</t>
    </r>
    <r>
      <rPr>
        <sz val="10"/>
        <color rgb="FF000000"/>
        <rFont val="Arial"/>
        <family val="0"/>
        <charset val="1"/>
      </rPr>
      <t xml:space="preserve">N1"</t>
    </r>
    <r>
      <rPr>
        <sz val="10"/>
        <color rgb="FF000000"/>
        <rFont val="Noto Sans CJK SC"/>
        <family val="2"/>
      </rPr>
      <t xml:space="preserve">表有效样本平均降压幅度</t>
    </r>
  </si>
  <si>
    <r>
      <rPr>
        <sz val="10"/>
        <color rgb="FF000000"/>
        <rFont val="Noto Sans CJK SC"/>
        <family val="2"/>
      </rPr>
      <t xml:space="preserve">调度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漏控</t>
    </r>
  </si>
  <si>
    <t xml:space="preserve">alcNow</t>
  </si>
  <si>
    <t xml:space="preserve">现状主动检漏轮次</t>
  </si>
  <si>
    <r>
      <rPr>
        <sz val="10"/>
        <color rgb="FF000000"/>
        <rFont val="Noto Sans CJK SC"/>
        <family val="2"/>
      </rPr>
      <t xml:space="preserve">轮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</t>
    </r>
  </si>
  <si>
    <t xml:space="preserve">全网主动检漏的年度轮次</t>
  </si>
  <si>
    <t xml:space="preserve">N1</t>
  </si>
  <si>
    <r>
      <rPr>
        <sz val="10"/>
        <color rgb="FF000000"/>
        <rFont val="Noto Sans CJK SC"/>
        <family val="2"/>
      </rPr>
      <t xml:space="preserve">压力指数</t>
    </r>
    <r>
      <rPr>
        <sz val="10"/>
        <color rgb="FF000000"/>
        <rFont val="Arial"/>
        <family val="0"/>
        <charset val="1"/>
      </rPr>
      <t xml:space="preserve">N1</t>
    </r>
    <r>
      <rPr>
        <sz val="10"/>
        <color rgb="FF000000"/>
        <rFont val="Noto Sans CJK SC"/>
        <family val="2"/>
      </rPr>
      <t xml:space="preserve">（直接填写）</t>
    </r>
  </si>
  <si>
    <r>
      <rPr>
        <sz val="10"/>
        <color rgb="FF0000FF"/>
        <rFont val="Noto Sans CJK SC"/>
        <family val="2"/>
      </rPr>
      <t xml:space="preserve">（见</t>
    </r>
    <r>
      <rPr>
        <sz val="10"/>
        <color rgb="FF0000FF"/>
        <rFont val="Arial"/>
        <family val="0"/>
        <charset val="1"/>
      </rPr>
      <t xml:space="preserve">N1</t>
    </r>
    <r>
      <rPr>
        <sz val="10"/>
        <color rgb="FF0000FF"/>
        <rFont val="Noto Sans CJK SC"/>
        <family val="2"/>
      </rPr>
      <t xml:space="preserve">表）</t>
    </r>
  </si>
  <si>
    <r>
      <rPr>
        <sz val="10"/>
        <color rgb="FF000000"/>
        <rFont val="Noto Sans CJK SC"/>
        <family val="2"/>
      </rPr>
      <t xml:space="preserve">留空则采用</t>
    </r>
    <r>
      <rPr>
        <sz val="10"/>
        <color rgb="FF000000"/>
        <rFont val="Arial"/>
        <family val="0"/>
        <charset val="1"/>
      </rPr>
      <t xml:space="preserve">"</t>
    </r>
    <r>
      <rPr>
        <sz val="10"/>
        <color rgb="FF000000"/>
        <rFont val="Noto Sans CJK SC"/>
        <family val="2"/>
      </rPr>
      <t xml:space="preserve">降压试验</t>
    </r>
    <r>
      <rPr>
        <sz val="10"/>
        <color rgb="FF000000"/>
        <rFont val="Arial"/>
        <family val="0"/>
        <charset val="1"/>
      </rPr>
      <t xml:space="preserve">N1"</t>
    </r>
    <r>
      <rPr>
        <sz val="10"/>
        <color rgb="FF000000"/>
        <rFont val="Noto Sans CJK SC"/>
        <family val="2"/>
      </rPr>
      <t xml:space="preserve">表有效样本平均值</t>
    </r>
  </si>
  <si>
    <r>
      <rPr>
        <b val="true"/>
        <sz val="14"/>
        <rFont val="Noto Sans CJK SC"/>
        <family val="2"/>
      </rPr>
      <t xml:space="preserve">降压试验与压力指数</t>
    </r>
    <r>
      <rPr>
        <b val="true"/>
        <sz val="14"/>
        <rFont val="Arial"/>
        <family val="0"/>
        <charset val="1"/>
      </rPr>
      <t xml:space="preserve">N1</t>
    </r>
    <r>
      <rPr>
        <b val="true"/>
        <sz val="14"/>
        <rFont val="Noto Sans CJK SC"/>
        <family val="2"/>
      </rPr>
      <t xml:space="preserve">（</t>
    </r>
    <r>
      <rPr>
        <b val="true"/>
        <sz val="14"/>
        <rFont val="Arial"/>
        <family val="0"/>
        <charset val="1"/>
      </rPr>
      <t xml:space="preserve">FAVAD</t>
    </r>
    <r>
      <rPr>
        <b val="true"/>
        <sz val="14"/>
        <rFont val="Noto Sans CJK SC"/>
        <family val="2"/>
      </rPr>
      <t xml:space="preserve">）</t>
    </r>
  </si>
  <si>
    <r>
      <rPr>
        <i val="true"/>
        <sz val="9"/>
        <color rgb="FF555555"/>
        <rFont val="Arial"/>
        <family val="0"/>
        <charset val="1"/>
      </rPr>
      <t xml:space="preserve">N1 = ln(</t>
    </r>
    <r>
      <rPr>
        <i val="true"/>
        <sz val="9"/>
        <color rgb="FF555555"/>
        <rFont val="Noto Sans CJK SC"/>
        <family val="2"/>
      </rPr>
      <t xml:space="preserve">降压后漏失流量 </t>
    </r>
    <r>
      <rPr>
        <i val="true"/>
        <sz val="9"/>
        <color rgb="FF555555"/>
        <rFont val="Arial"/>
        <family val="0"/>
        <charset val="1"/>
      </rPr>
      <t xml:space="preserve">÷ </t>
    </r>
    <r>
      <rPr>
        <i val="true"/>
        <sz val="9"/>
        <color rgb="FF555555"/>
        <rFont val="Noto Sans CJK SC"/>
        <family val="2"/>
      </rPr>
      <t xml:space="preserve">降压前漏失流量</t>
    </r>
    <r>
      <rPr>
        <i val="true"/>
        <sz val="9"/>
        <color rgb="FF555555"/>
        <rFont val="Arial"/>
        <family val="0"/>
        <charset val="1"/>
      </rPr>
      <t xml:space="preserve">) ÷ ln(</t>
    </r>
    <r>
      <rPr>
        <i val="true"/>
        <sz val="9"/>
        <color rgb="FF555555"/>
        <rFont val="Noto Sans CJK SC"/>
        <family val="2"/>
      </rPr>
      <t xml:space="preserve">降压后压力 </t>
    </r>
    <r>
      <rPr>
        <i val="true"/>
        <sz val="9"/>
        <color rgb="FF555555"/>
        <rFont val="Arial"/>
        <family val="0"/>
        <charset val="1"/>
      </rPr>
      <t xml:space="preserve">÷ </t>
    </r>
    <r>
      <rPr>
        <i val="true"/>
        <sz val="9"/>
        <color rgb="FF555555"/>
        <rFont val="Noto Sans CJK SC"/>
        <family val="2"/>
      </rPr>
      <t xml:space="preserve">降压前压力</t>
    </r>
    <r>
      <rPr>
        <i val="true"/>
        <sz val="9"/>
        <color rgb="FF555555"/>
        <rFont val="Arial"/>
        <family val="0"/>
        <charset val="1"/>
      </rPr>
      <t xml:space="preserve">)</t>
    </r>
    <r>
      <rPr>
        <i val="true"/>
        <sz val="9"/>
        <color rgb="FF555555"/>
        <rFont val="Noto Sans CJK SC"/>
        <family val="2"/>
      </rPr>
      <t xml:space="preserve">；漏失流量 </t>
    </r>
    <r>
      <rPr>
        <i val="true"/>
        <sz val="9"/>
        <color rgb="FF555555"/>
        <rFont val="Arial"/>
        <family val="0"/>
        <charset val="1"/>
      </rPr>
      <t xml:space="preserve">= </t>
    </r>
    <r>
      <rPr>
        <i val="true"/>
        <sz val="9"/>
        <color rgb="FF555555"/>
        <rFont val="Noto Sans CJK SC"/>
        <family val="2"/>
      </rPr>
      <t xml:space="preserve">夜间最小流量 − 合法夜间用水量。第</t>
    </r>
    <r>
      <rPr>
        <i val="true"/>
        <sz val="9"/>
        <color rgb="FF555555"/>
        <rFont val="Arial"/>
        <family val="0"/>
        <charset val="1"/>
      </rPr>
      <t xml:space="preserve">6</t>
    </r>
    <r>
      <rPr>
        <i val="true"/>
        <sz val="9"/>
        <color rgb="FF555555"/>
        <rFont val="Noto Sans CJK SC"/>
        <family val="2"/>
      </rPr>
      <t xml:space="preserve">行为示例，不参与平均；第</t>
    </r>
    <r>
      <rPr>
        <i val="true"/>
        <sz val="9"/>
        <color rgb="FF555555"/>
        <rFont val="Arial"/>
        <family val="0"/>
        <charset val="1"/>
      </rPr>
      <t xml:space="preserve">7–16</t>
    </r>
    <r>
      <rPr>
        <i val="true"/>
        <sz val="9"/>
        <color rgb="FF555555"/>
        <rFont val="Noto Sans CJK SC"/>
        <family val="2"/>
      </rPr>
      <t xml:space="preserve">行填报。</t>
    </r>
  </si>
  <si>
    <r>
      <rPr>
        <b val="true"/>
        <sz val="10"/>
        <color rgb="FFFFFFFF"/>
        <rFont val="Arial"/>
        <family val="0"/>
        <charset val="1"/>
      </rPr>
      <t xml:space="preserve">DMA</t>
    </r>
    <r>
      <rPr>
        <b val="true"/>
        <sz val="10"/>
        <color rgb="FFFFFFFF"/>
        <rFont val="Noto Sans CJK SC"/>
        <family val="2"/>
      </rPr>
      <t xml:space="preserve">编号</t>
    </r>
  </si>
  <si>
    <t xml:space="preserve">试验日期</t>
  </si>
  <si>
    <r>
      <rPr>
        <b val="true"/>
        <sz val="10"/>
        <color rgb="FFFFFFFF"/>
        <rFont val="Noto Sans CJK SC"/>
        <family val="2"/>
      </rPr>
      <t xml:space="preserve">降压前平均压力</t>
    </r>
    <r>
      <rPr>
        <b val="true"/>
        <sz val="10"/>
        <color rgb="FFFFFFFF"/>
        <rFont val="Arial"/>
        <family val="0"/>
        <charset val="1"/>
      </rPr>
      <t xml:space="preserve">P0</t>
    </r>
    <r>
      <rPr>
        <b val="true"/>
        <sz val="10"/>
        <color rgb="FFFFFFFF"/>
        <rFont val="Noto Sans CJK SC"/>
        <family val="2"/>
      </rPr>
      <t xml:space="preserve">（</t>
    </r>
    <r>
      <rPr>
        <b val="true"/>
        <sz val="10"/>
        <color rgb="FFFFFFFF"/>
        <rFont val="Arial"/>
        <family val="0"/>
        <charset val="1"/>
      </rPr>
      <t xml:space="preserve">m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</si>
  <si>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Noto Sans CJK SC"/>
        <family val="2"/>
      </rPr>
      <t xml:space="preserve">降压后平均压力</t>
    </r>
    <r>
      <rPr>
        <b val="true"/>
        <sz val="10"/>
        <color rgb="FFFFFFFF"/>
        <rFont val="Arial"/>
        <family val="0"/>
        <charset val="1"/>
      </rPr>
      <t xml:space="preserve">P1</t>
    </r>
    <r>
      <rPr>
        <b val="true"/>
        <sz val="10"/>
        <color rgb="FFFFFFFF"/>
        <rFont val="Noto Sans CJK SC"/>
        <family val="2"/>
      </rPr>
      <t xml:space="preserve">（</t>
    </r>
    <r>
      <rPr>
        <b val="true"/>
        <sz val="10"/>
        <color rgb="FFFFFFFF"/>
        <rFont val="Arial"/>
        <family val="0"/>
        <charset val="1"/>
      </rPr>
      <t xml:space="preserve">m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</si>
  <si>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Noto Sans CJK SC"/>
        <family val="2"/>
      </rPr>
      <t xml:space="preserve">降压前夜间最小流量（</t>
    </r>
    <r>
      <rPr>
        <b val="true"/>
        <sz val="10"/>
        <color rgb="FFFFFFFF"/>
        <rFont val="Arial"/>
        <family val="0"/>
        <charset val="1"/>
      </rPr>
      <t xml:space="preserve">m³/h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</si>
  <si>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Noto Sans CJK SC"/>
        <family val="2"/>
      </rPr>
      <t xml:space="preserve">降压后夜间最小流量（</t>
    </r>
    <r>
      <rPr>
        <b val="true"/>
        <sz val="10"/>
        <color rgb="FFFFFFFF"/>
        <rFont val="Arial"/>
        <family val="0"/>
        <charset val="1"/>
      </rPr>
      <t xml:space="preserve">m³/h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</si>
  <si>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Noto Sans CJK SC"/>
        <family val="2"/>
      </rPr>
      <t xml:space="preserve">合法夜间用水量（</t>
    </r>
    <r>
      <rPr>
        <b val="true"/>
        <sz val="10"/>
        <color rgb="FFFFFFFF"/>
        <rFont val="Arial"/>
        <family val="0"/>
        <charset val="1"/>
      </rPr>
      <t xml:space="preserve">m³/h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</si>
  <si>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Noto Sans CJK SC"/>
        <family val="2"/>
      </rPr>
      <t xml:space="preserve">降压前漏失流量（</t>
    </r>
    <r>
      <rPr>
        <b val="true"/>
        <sz val="10"/>
        <color rgb="FFFFFFFF"/>
        <rFont val="Arial"/>
        <family val="0"/>
        <charset val="1"/>
      </rPr>
      <t xml:space="preserve">m³/h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</si>
  <si>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Noto Sans CJK SC"/>
        <family val="2"/>
      </rPr>
      <t xml:space="preserve">降压后漏失流量（</t>
    </r>
    <r>
      <rPr>
        <b val="true"/>
        <sz val="10"/>
        <color rgb="FFFFFFFF"/>
        <rFont val="Arial"/>
        <family val="0"/>
        <charset val="1"/>
      </rPr>
      <t xml:space="preserve">m³/h</t>
    </r>
    <r>
      <rPr>
        <b val="true"/>
        <sz val="10"/>
        <color rgb="FFFFFFFF"/>
        <rFont val="Noto Sans CJK SC"/>
        <family val="2"/>
      </rPr>
      <t xml:space="preserve">）</t>
    </r>
  </si>
  <si>
    <t xml:space="preserve">降压幅度</t>
  </si>
  <si>
    <t xml:space="preserve">有效性</t>
  </si>
  <si>
    <t xml:space="preserve">示例</t>
  </si>
  <si>
    <r>
      <rPr>
        <sz val="10"/>
        <color rgb="FF0000FF"/>
        <rFont val="Arial"/>
        <family val="0"/>
        <charset val="1"/>
      </rPr>
      <t xml:space="preserve">DMA-</t>
    </r>
    <r>
      <rPr>
        <sz val="10"/>
        <color rgb="FF0000FF"/>
        <rFont val="Noto Sans CJK SC"/>
        <family val="2"/>
      </rPr>
      <t xml:space="preserve">示例</t>
    </r>
  </si>
  <si>
    <t xml:space="preserve">2026-09-15</t>
  </si>
  <si>
    <t xml:space="preserve">有效样本数</t>
  </si>
  <si>
    <t xml:space="preserve">平均降压幅度</t>
  </si>
  <si>
    <r>
      <rPr>
        <b val="true"/>
        <sz val="10"/>
        <rFont val="Noto Sans CJK SC"/>
        <family val="2"/>
      </rPr>
      <t xml:space="preserve">平均</t>
    </r>
    <r>
      <rPr>
        <b val="true"/>
        <sz val="10"/>
        <rFont val="Arial"/>
        <family val="0"/>
        <charset val="1"/>
      </rPr>
      <t xml:space="preserve">N1</t>
    </r>
  </si>
  <si>
    <r>
      <rPr>
        <i val="true"/>
        <sz val="9"/>
        <color rgb="FF555555"/>
        <rFont val="Noto Sans CJK SC"/>
        <family val="2"/>
      </rPr>
      <t xml:space="preserve">提示：建议在不同管材、管龄的</t>
    </r>
    <r>
      <rPr>
        <i val="true"/>
        <sz val="9"/>
        <color rgb="FF555555"/>
        <rFont val="Arial"/>
        <family val="0"/>
        <charset val="1"/>
      </rPr>
      <t xml:space="preserve">DMA</t>
    </r>
    <r>
      <rPr>
        <i val="true"/>
        <sz val="9"/>
        <color rgb="FF555555"/>
        <rFont val="Noto Sans CJK SC"/>
        <family val="2"/>
      </rPr>
      <t xml:space="preserve">各做</t>
    </r>
    <r>
      <rPr>
        <i val="true"/>
        <sz val="9"/>
        <color rgb="FF555555"/>
        <rFont val="Arial"/>
        <family val="0"/>
        <charset val="1"/>
      </rPr>
      <t xml:space="preserve">1–2</t>
    </r>
    <r>
      <rPr>
        <i val="true"/>
        <sz val="9"/>
        <color rgb="FF555555"/>
        <rFont val="Noto Sans CJK SC"/>
        <family val="2"/>
      </rPr>
      <t xml:space="preserve">次试验；降压期间核实无大用户异常用水与管网操作。</t>
    </r>
    <r>
      <rPr>
        <i val="true"/>
        <sz val="9"/>
        <color rgb="FF555555"/>
        <rFont val="Arial"/>
        <family val="0"/>
        <charset val="1"/>
      </rPr>
      <t xml:space="preserve">N1</t>
    </r>
    <r>
      <rPr>
        <i val="true"/>
        <sz val="9"/>
        <color rgb="FF555555"/>
        <rFont val="Noto Sans CJK SC"/>
        <family val="2"/>
      </rPr>
      <t xml:space="preserve">常见范围</t>
    </r>
    <r>
      <rPr>
        <i val="true"/>
        <sz val="9"/>
        <color rgb="FF555555"/>
        <rFont val="Arial"/>
        <family val="0"/>
        <charset val="1"/>
      </rPr>
      <t xml:space="preserve">0.5–1.5</t>
    </r>
    <r>
      <rPr>
        <i val="true"/>
        <sz val="9"/>
        <color rgb="FF555555"/>
        <rFont val="Noto Sans CJK SC"/>
        <family val="2"/>
      </rPr>
      <t xml:space="preserve">，超出</t>
    </r>
    <r>
      <rPr>
        <i val="true"/>
        <sz val="9"/>
        <color rgb="FF555555"/>
        <rFont val="Arial"/>
        <family val="0"/>
        <charset val="1"/>
      </rPr>
      <t xml:space="preserve">0.3–2.5</t>
    </r>
    <r>
      <rPr>
        <i val="true"/>
        <sz val="9"/>
        <color rgb="FF555555"/>
        <rFont val="Noto Sans CJK SC"/>
        <family val="2"/>
      </rPr>
      <t xml:space="preserve">视为异常样本。</t>
    </r>
  </si>
  <si>
    <t xml:space="preserve">单价与成本</t>
  </si>
  <si>
    <r>
      <rPr>
        <i val="true"/>
        <sz val="9"/>
        <color rgb="FF555555"/>
        <rFont val="Noto Sans CJK SC"/>
        <family val="2"/>
      </rPr>
      <t xml:space="preserve">说明：用于沙盘</t>
    </r>
    <r>
      <rPr>
        <i val="true"/>
        <sz val="9"/>
        <color rgb="FF555555"/>
        <rFont val="Arial"/>
        <family val="0"/>
        <charset val="1"/>
      </rPr>
      <t xml:space="preserve">"</t>
    </r>
    <r>
      <rPr>
        <i val="true"/>
        <sz val="9"/>
        <color rgb="FF555555"/>
        <rFont val="Noto Sans CJK SC"/>
        <family val="2"/>
      </rPr>
      <t xml:space="preserve">三年投入估算</t>
    </r>
    <r>
      <rPr>
        <i val="true"/>
        <sz val="9"/>
        <color rgb="FF555555"/>
        <rFont val="Arial"/>
        <family val="0"/>
        <charset val="1"/>
      </rPr>
      <t xml:space="preserve">"</t>
    </r>
    <r>
      <rPr>
        <i val="true"/>
        <sz val="9"/>
        <color rgb="FF555555"/>
        <rFont val="Noto Sans CJK SC"/>
        <family val="2"/>
      </rPr>
      <t xml:space="preserve">和</t>
    </r>
    <r>
      <rPr>
        <i val="true"/>
        <sz val="9"/>
        <color rgb="FF555555"/>
        <rFont val="Arial"/>
        <family val="0"/>
        <charset val="1"/>
      </rPr>
      <t xml:space="preserve">"</t>
    </r>
    <r>
      <rPr>
        <i val="true"/>
        <sz val="9"/>
        <color rgb="FF555555"/>
        <rFont val="Noto Sans CJK SC"/>
        <family val="2"/>
      </rPr>
      <t xml:space="preserve">节水效益</t>
    </r>
    <r>
      <rPr>
        <i val="true"/>
        <sz val="9"/>
        <color rgb="FF555555"/>
        <rFont val="Arial"/>
        <family val="0"/>
        <charset val="1"/>
      </rPr>
      <t xml:space="preserve">"</t>
    </r>
    <r>
      <rPr>
        <i val="true"/>
        <sz val="9"/>
        <color rgb="FF555555"/>
        <rFont val="Noto Sans CJK SC"/>
        <family val="2"/>
      </rPr>
      <t xml:space="preserve">。示例单价为演示值，非真实报价。涉及关联方采购的，</t>
    </r>
    <r>
      <rPr>
        <i val="true"/>
        <sz val="9"/>
        <color rgb="FF555555"/>
        <rFont val="Arial"/>
        <family val="0"/>
        <charset val="1"/>
      </rPr>
      <t xml:space="preserve">H</t>
    </r>
    <r>
      <rPr>
        <i val="true"/>
        <sz val="9"/>
        <color rgb="FF555555"/>
        <rFont val="Noto Sans CJK SC"/>
        <family val="2"/>
      </rPr>
      <t xml:space="preserve">列填</t>
    </r>
    <r>
      <rPr>
        <i val="true"/>
        <sz val="9"/>
        <color rgb="FF555555"/>
        <rFont val="Arial"/>
        <family val="0"/>
        <charset val="1"/>
      </rPr>
      <t xml:space="preserve">"</t>
    </r>
    <r>
      <rPr>
        <i val="true"/>
        <sz val="9"/>
        <color rgb="FF555555"/>
        <rFont val="Noto Sans CJK SC"/>
        <family val="2"/>
      </rPr>
      <t xml:space="preserve">是</t>
    </r>
    <r>
      <rPr>
        <i val="true"/>
        <sz val="9"/>
        <color rgb="FF555555"/>
        <rFont val="Arial"/>
        <family val="0"/>
        <charset val="1"/>
      </rPr>
      <t xml:space="preserve">"</t>
    </r>
    <r>
      <rPr>
        <i val="true"/>
        <sz val="9"/>
        <color rgb="FF555555"/>
        <rFont val="Noto Sans CJK SC"/>
        <family val="2"/>
      </rPr>
      <t xml:space="preserve">并附关联交易定价依据。</t>
    </r>
  </si>
  <si>
    <r>
      <rPr>
        <b val="true"/>
        <sz val="10"/>
        <color rgb="FFFFFFFF"/>
        <rFont val="Noto Sans CJK SC"/>
        <family val="2"/>
      </rPr>
      <t xml:space="preserve">来源（预算</t>
    </r>
    <r>
      <rPr>
        <b val="true"/>
        <sz val="10"/>
        <color rgb="FFFFFFFF"/>
        <rFont val="Arial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合同编号）</t>
    </r>
  </si>
  <si>
    <t xml:space="preserve">是否关联方采购</t>
  </si>
  <si>
    <t xml:space="preserve">price</t>
  </si>
  <si>
    <t xml:space="preserve">单位水量成本</t>
  </si>
  <si>
    <r>
      <rPr>
        <sz val="10"/>
        <color rgb="FF000000"/>
        <rFont val="Noto Sans CJK SC"/>
        <family val="2"/>
      </rPr>
      <t xml:space="preserve">元</t>
    </r>
    <r>
      <rPr>
        <sz val="10"/>
        <color rgb="FF000000"/>
        <rFont val="Arial"/>
        <family val="0"/>
        <charset val="1"/>
      </rPr>
      <t xml:space="preserve">/m³</t>
    </r>
  </si>
  <si>
    <t xml:space="preserve">建议采用制水与输配变动成本口径，由财务部门确认，与成本监审口径一致</t>
  </si>
  <si>
    <t xml:space="preserve">priceSrc</t>
  </si>
  <si>
    <t xml:space="preserve">成本口径来源（文字）</t>
  </si>
  <si>
    <r>
      <rPr>
        <sz val="10"/>
        <color rgb="FF0000FF"/>
        <rFont val="Arial"/>
        <family val="0"/>
        <charset val="1"/>
      </rPr>
      <t xml:space="preserve">2025</t>
    </r>
    <r>
      <rPr>
        <sz val="10"/>
        <color rgb="FF0000FF"/>
        <rFont val="Noto Sans CJK SC"/>
        <family val="2"/>
      </rPr>
      <t xml:space="preserve">年成本监审</t>
    </r>
  </si>
  <si>
    <t xml:space="preserve">填写成本数据出处，如成本监审报告、年度财务决算</t>
  </si>
  <si>
    <t xml:space="preserve">u_dma</t>
  </si>
  <si>
    <r>
      <rPr>
        <sz val="10"/>
        <color rgb="FF000000"/>
        <rFont val="Arial"/>
        <family val="0"/>
        <charset val="1"/>
      </rPr>
      <t xml:space="preserve">DMA</t>
    </r>
    <r>
      <rPr>
        <sz val="10"/>
        <color rgb="FF000000"/>
        <rFont val="Noto Sans CJK SC"/>
        <family val="2"/>
      </rPr>
      <t xml:space="preserve">覆盖率每提升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个百分点投入</t>
    </r>
  </si>
  <si>
    <t xml:space="preserve">万元（一次）</t>
  </si>
  <si>
    <t xml:space="preserve">含计量设备、数据传输、阀门改造等</t>
  </si>
  <si>
    <t xml:space="preserve">u_alc</t>
  </si>
  <si>
    <r>
      <rPr>
        <sz val="10"/>
        <color rgb="FF000000"/>
        <rFont val="Noto Sans CJK SC"/>
        <family val="2"/>
      </rPr>
      <t xml:space="preserve">主动检漏每轮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年费用</t>
    </r>
  </si>
  <si>
    <r>
      <rPr>
        <sz val="10"/>
        <color rgb="FF000000"/>
        <rFont val="Noto Sans CJK SC"/>
        <family val="2"/>
      </rPr>
      <t xml:space="preserve">万元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</t>
    </r>
  </si>
  <si>
    <t xml:space="preserve">全网一轮主动检漏的委外或自有成本</t>
  </si>
  <si>
    <t xml:space="preserve">u_prs</t>
  </si>
  <si>
    <r>
      <rPr>
        <sz val="10"/>
        <color rgb="FF000000"/>
        <rFont val="Noto Sans CJK SC"/>
        <family val="2"/>
      </rPr>
      <t xml:space="preserve">压力管理覆盖每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个百分点投入</t>
    </r>
  </si>
  <si>
    <t xml:space="preserve">减压阀、压力监测与控制设备</t>
  </si>
  <si>
    <t xml:space="preserve">u_mtr</t>
  </si>
  <si>
    <r>
      <rPr>
        <sz val="10"/>
        <color rgb="FF000000"/>
        <rFont val="Noto Sans CJK SC"/>
        <family val="2"/>
      </rPr>
      <t xml:space="preserve">换表每</t>
    </r>
    <r>
      <rPr>
        <sz val="10"/>
        <color rgb="FF000000"/>
        <rFont val="Arial"/>
        <family val="0"/>
        <charset val="1"/>
      </rPr>
      <t xml:space="preserve">1%/</t>
    </r>
    <r>
      <rPr>
        <sz val="10"/>
        <color rgb="FF000000"/>
        <rFont val="Noto Sans CJK SC"/>
        <family val="2"/>
      </rPr>
      <t xml:space="preserve">年费用</t>
    </r>
  </si>
  <si>
    <r>
      <rPr>
        <sz val="10"/>
        <color rgb="FF000000"/>
        <rFont val="Noto Sans CJK SC"/>
        <family val="2"/>
      </rPr>
      <t xml:space="preserve">全部在册水表的</t>
    </r>
    <r>
      <rPr>
        <sz val="10"/>
        <color rgb="FF000000"/>
        <rFont val="Arial"/>
        <family val="0"/>
        <charset val="1"/>
      </rPr>
      <t xml:space="preserve">1%</t>
    </r>
    <r>
      <rPr>
        <sz val="10"/>
        <color rgb="FF000000"/>
        <rFont val="Noto Sans CJK SC"/>
        <family val="2"/>
      </rPr>
      <t xml:space="preserve">更换所需表具与安装费用</t>
    </r>
  </si>
  <si>
    <t xml:space="preserve">u_ren</t>
  </si>
  <si>
    <r>
      <rPr>
        <sz val="10"/>
        <color rgb="FF000000"/>
        <rFont val="Noto Sans CJK SC"/>
        <family val="2"/>
      </rPr>
      <t xml:space="preserve">管网更新每</t>
    </r>
    <r>
      <rPr>
        <sz val="10"/>
        <color rgb="FF000000"/>
        <rFont val="Arial"/>
        <family val="0"/>
        <charset val="1"/>
      </rPr>
      <t xml:space="preserve">1%/</t>
    </r>
    <r>
      <rPr>
        <sz val="10"/>
        <color rgb="FF000000"/>
        <rFont val="Noto Sans CJK SC"/>
        <family val="2"/>
      </rPr>
      <t xml:space="preserve">年费用</t>
    </r>
  </si>
  <si>
    <r>
      <rPr>
        <sz val="10"/>
        <color rgb="FF000000"/>
        <rFont val="Noto Sans CJK SC"/>
        <family val="2"/>
      </rPr>
      <t xml:space="preserve">全部管网长度的</t>
    </r>
    <r>
      <rPr>
        <sz val="10"/>
        <color rgb="FF000000"/>
        <rFont val="Arial"/>
        <family val="0"/>
        <charset val="1"/>
      </rPr>
      <t xml:space="preserve">1%</t>
    </r>
    <r>
      <rPr>
        <sz val="10"/>
        <color rgb="FF000000"/>
        <rFont val="Noto Sans CJK SC"/>
        <family val="2"/>
      </rPr>
      <t xml:space="preserve">更新改造费用</t>
    </r>
  </si>
  <si>
    <t xml:space="preserve">u_aud</t>
  </si>
  <si>
    <r>
      <rPr>
        <sz val="10"/>
        <color rgb="FF000000"/>
        <rFont val="Noto Sans CJK SC"/>
        <family val="2"/>
      </rPr>
      <t xml:space="preserve">稽核强度每</t>
    </r>
    <r>
      <rPr>
        <sz val="10"/>
        <color rgb="FF000000"/>
        <rFont val="Arial"/>
        <family val="0"/>
        <charset val="1"/>
      </rPr>
      <t xml:space="preserve">1%/</t>
    </r>
    <r>
      <rPr>
        <sz val="10"/>
        <color rgb="FF000000"/>
        <rFont val="Noto Sans CJK SC"/>
        <family val="2"/>
      </rPr>
      <t xml:space="preserve">年费用</t>
    </r>
  </si>
  <si>
    <t xml:space="preserve">营业稽查与数据稽核的人工与系统费用折算</t>
  </si>
  <si>
    <r>
      <rPr>
        <b val="true"/>
        <sz val="14"/>
        <rFont val="Noto Sans CJK SC"/>
        <family val="2"/>
      </rPr>
      <t xml:space="preserve">沙盘参数（本页无需填写，另存为</t>
    </r>
    <r>
      <rPr>
        <b val="true"/>
        <sz val="14"/>
        <rFont val="Arial"/>
        <family val="0"/>
        <charset val="1"/>
      </rPr>
      <t xml:space="preserve">CSV UTF-8</t>
    </r>
    <r>
      <rPr>
        <b val="true"/>
        <sz val="14"/>
        <rFont val="Noto Sans CJK SC"/>
        <family val="2"/>
      </rPr>
      <t xml:space="preserve">后导入汇报稿）</t>
    </r>
  </si>
  <si>
    <t xml:space="preserve">参数代码</t>
  </si>
  <si>
    <t xml:space="preserve">参数名称</t>
  </si>
  <si>
    <t xml:space="preserve">数值</t>
  </si>
  <si>
    <t xml:space="preserve">来源单元格</t>
  </si>
  <si>
    <t xml:space="preserve">period</t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</si>
  <si>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!D2</t>
    </r>
  </si>
  <si>
    <t xml:space="preserve">src</t>
  </si>
  <si>
    <r>
      <rPr>
        <sz val="10"/>
        <color rgb="FF000000"/>
        <rFont val="Noto Sans CJK SC"/>
        <family val="2"/>
      </rPr>
      <t xml:space="preserve">填报单位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联系人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</si>
  <si>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!D3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</si>
  <si>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!D6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</si>
  <si>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!D7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</si>
  <si>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!D9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</si>
  <si>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!D10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</si>
  <si>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!D11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</si>
  <si>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!D12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</si>
  <si>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!D17</t>
    </r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</si>
  <si>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!D18</t>
    </r>
  </si>
  <si>
    <t xml:space="preserve">漏失水量自下而上估算</t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</si>
  <si>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!D20</t>
    </r>
  </si>
  <si>
    <r>
      <rPr>
        <i val="true"/>
        <sz val="9"/>
        <color rgb="FF555555"/>
        <rFont val="Noto Sans CJK SC"/>
        <family val="2"/>
      </rPr>
      <t xml:space="preserve">措施现状</t>
    </r>
    <r>
      <rPr>
        <i val="true"/>
        <sz val="9"/>
        <color rgb="FF555555"/>
        <rFont val="Arial"/>
        <family val="0"/>
        <charset val="1"/>
      </rPr>
      <t xml:space="preserve">!D6</t>
    </r>
  </si>
  <si>
    <r>
      <rPr>
        <i val="true"/>
        <sz val="9"/>
        <color rgb="FF555555"/>
        <rFont val="Noto Sans CJK SC"/>
        <family val="2"/>
      </rPr>
      <t xml:space="preserve">措施现状</t>
    </r>
    <r>
      <rPr>
        <i val="true"/>
        <sz val="9"/>
        <color rgb="FF555555"/>
        <rFont val="Arial"/>
        <family val="0"/>
        <charset val="1"/>
      </rPr>
      <t xml:space="preserve">!D13</t>
    </r>
  </si>
  <si>
    <r>
      <rPr>
        <sz val="10"/>
        <color rgb="FF000000"/>
        <rFont val="Noto Sans CJK SC"/>
        <family val="2"/>
      </rPr>
      <t xml:space="preserve">压力指数</t>
    </r>
    <r>
      <rPr>
        <sz val="10"/>
        <color rgb="FF000000"/>
        <rFont val="Arial"/>
        <family val="0"/>
        <charset val="1"/>
      </rPr>
      <t xml:space="preserve">N1</t>
    </r>
  </si>
  <si>
    <r>
      <rPr>
        <i val="true"/>
        <sz val="9"/>
        <color rgb="FF555555"/>
        <rFont val="Noto Sans CJK SC"/>
        <family val="2"/>
      </rPr>
      <t xml:space="preserve">措施现状</t>
    </r>
    <r>
      <rPr>
        <i val="true"/>
        <sz val="9"/>
        <color rgb="FF555555"/>
        <rFont val="Arial"/>
        <family val="0"/>
        <charset val="1"/>
      </rPr>
      <t xml:space="preserve">!D15</t>
    </r>
    <r>
      <rPr>
        <i val="true"/>
        <sz val="9"/>
        <color rgb="FF555555"/>
        <rFont val="Noto Sans CJK SC"/>
        <family val="2"/>
      </rPr>
      <t xml:space="preserve">，空则取降压试验</t>
    </r>
    <r>
      <rPr>
        <i val="true"/>
        <sz val="9"/>
        <color rgb="FF555555"/>
        <rFont val="Arial"/>
        <family val="0"/>
        <charset val="1"/>
      </rPr>
      <t xml:space="preserve">N1!I18</t>
    </r>
  </si>
  <si>
    <r>
      <rPr>
        <i val="true"/>
        <sz val="9"/>
        <color rgb="FF555555"/>
        <rFont val="Noto Sans CJK SC"/>
        <family val="2"/>
      </rPr>
      <t xml:space="preserve">措施现状</t>
    </r>
    <r>
      <rPr>
        <i val="true"/>
        <sz val="9"/>
        <color rgb="FF555555"/>
        <rFont val="Arial"/>
        <family val="0"/>
        <charset val="1"/>
      </rPr>
      <t xml:space="preserve">!D10</t>
    </r>
  </si>
  <si>
    <r>
      <rPr>
        <i val="true"/>
        <sz val="9"/>
        <color rgb="FF555555"/>
        <rFont val="Noto Sans CJK SC"/>
        <family val="2"/>
      </rPr>
      <t xml:space="preserve">措施现状</t>
    </r>
    <r>
      <rPr>
        <i val="true"/>
        <sz val="9"/>
        <color rgb="FF555555"/>
        <rFont val="Arial"/>
        <family val="0"/>
        <charset val="1"/>
      </rPr>
      <t xml:space="preserve">!D7</t>
    </r>
  </si>
  <si>
    <r>
      <rPr>
        <i val="true"/>
        <sz val="9"/>
        <color rgb="FF555555"/>
        <rFont val="Noto Sans CJK SC"/>
        <family val="2"/>
      </rPr>
      <t xml:space="preserve">措施现状</t>
    </r>
    <r>
      <rPr>
        <i val="true"/>
        <sz val="9"/>
        <color rgb="FF555555"/>
        <rFont val="Arial"/>
        <family val="0"/>
        <charset val="1"/>
      </rPr>
      <t xml:space="preserve">!D8</t>
    </r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</si>
  <si>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!D5</t>
    </r>
  </si>
  <si>
    <t xml:space="preserve">成本口径来源</t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</si>
  <si>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!D6</t>
    </r>
  </si>
  <si>
    <r>
      <rPr>
        <sz val="10"/>
        <color rgb="FF000000"/>
        <rFont val="Arial"/>
        <family val="0"/>
        <charset val="1"/>
      </rPr>
      <t xml:space="preserve">DMA</t>
    </r>
    <r>
      <rPr>
        <sz val="10"/>
        <color rgb="FF000000"/>
        <rFont val="Noto Sans CJK SC"/>
        <family val="2"/>
      </rPr>
      <t xml:space="preserve">覆盖每提升</t>
    </r>
    <r>
      <rPr>
        <sz val="10"/>
        <color rgb="FF000000"/>
        <rFont val="Arial"/>
        <family val="0"/>
        <charset val="1"/>
      </rPr>
      <t xml:space="preserve">1%</t>
    </r>
  </si>
  <si>
    <t xml:space="preserve">万元</t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</si>
  <si>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!D7</t>
    </r>
  </si>
  <si>
    <r>
      <rPr>
        <sz val="10"/>
        <color rgb="FF000000"/>
        <rFont val="Noto Sans CJK SC"/>
        <family val="2"/>
      </rPr>
      <t xml:space="preserve">主动检漏每轮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</t>
    </r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</si>
  <si>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!D8</t>
    </r>
  </si>
  <si>
    <r>
      <rPr>
        <sz val="10"/>
        <color rgb="FF000000"/>
        <rFont val="Noto Sans CJK SC"/>
        <family val="2"/>
      </rPr>
      <t xml:space="preserve">压力管理覆盖每</t>
    </r>
    <r>
      <rPr>
        <sz val="10"/>
        <color rgb="FF000000"/>
        <rFont val="Arial"/>
        <family val="0"/>
        <charset val="1"/>
      </rPr>
      <t xml:space="preserve">1%</t>
    </r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</si>
  <si>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!D9</t>
    </r>
  </si>
  <si>
    <r>
      <rPr>
        <sz val="10"/>
        <color rgb="FF000000"/>
        <rFont val="Noto Sans CJK SC"/>
        <family val="2"/>
      </rPr>
      <t xml:space="preserve">换表每</t>
    </r>
    <r>
      <rPr>
        <sz val="10"/>
        <color rgb="FF000000"/>
        <rFont val="Arial"/>
        <family val="0"/>
        <charset val="1"/>
      </rPr>
      <t xml:space="preserve">1%/</t>
    </r>
    <r>
      <rPr>
        <sz val="10"/>
        <color rgb="FF000000"/>
        <rFont val="Noto Sans CJK SC"/>
        <family val="2"/>
      </rPr>
      <t xml:space="preserve">年</t>
    </r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</si>
  <si>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!D10</t>
    </r>
  </si>
  <si>
    <r>
      <rPr>
        <sz val="10"/>
        <color rgb="FF000000"/>
        <rFont val="Noto Sans CJK SC"/>
        <family val="2"/>
      </rPr>
      <t xml:space="preserve">管网更新每</t>
    </r>
    <r>
      <rPr>
        <sz val="10"/>
        <color rgb="FF000000"/>
        <rFont val="Arial"/>
        <family val="0"/>
        <charset val="1"/>
      </rPr>
      <t xml:space="preserve">1%/</t>
    </r>
    <r>
      <rPr>
        <sz val="10"/>
        <color rgb="FF000000"/>
        <rFont val="Noto Sans CJK SC"/>
        <family val="2"/>
      </rPr>
      <t xml:space="preserve">年</t>
    </r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</si>
  <si>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!D11</t>
    </r>
  </si>
  <si>
    <r>
      <rPr>
        <sz val="10"/>
        <color rgb="FF000000"/>
        <rFont val="Noto Sans CJK SC"/>
        <family val="2"/>
      </rPr>
      <t xml:space="preserve">稽核强度每</t>
    </r>
    <r>
      <rPr>
        <sz val="10"/>
        <color rgb="FF000000"/>
        <rFont val="Arial"/>
        <family val="0"/>
        <charset val="1"/>
      </rPr>
      <t xml:space="preserve">1%/</t>
    </r>
    <r>
      <rPr>
        <sz val="10"/>
        <color rgb="FF000000"/>
        <rFont val="Noto Sans CJK SC"/>
        <family val="2"/>
      </rPr>
      <t xml:space="preserve">年</t>
    </r>
  </si>
  <si>
    <r>
      <rPr>
        <i val="true"/>
        <sz val="9"/>
        <color rgb="FF555555"/>
        <rFont val="Noto Sans CJK SC"/>
        <family val="2"/>
      </rPr>
      <t xml:space="preserve">单价与成本</t>
    </r>
    <r>
      <rPr>
        <i val="true"/>
        <sz val="9"/>
        <color rgb="FF555555"/>
        <rFont val="Arial"/>
        <family val="0"/>
        <charset val="1"/>
      </rPr>
      <t xml:space="preserve">!D12</t>
    </r>
  </si>
  <si>
    <t xml:space="preserve">L0_calc</t>
  </si>
  <si>
    <t xml:space="preserve">漏损率（计算，供核对）</t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</si>
  <si>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!D22</t>
    </r>
  </si>
  <si>
    <t xml:space="preserve">chk_calc</t>
  </si>
  <si>
    <t xml:space="preserve">水量平衡校验（供核对）</t>
  </si>
  <si>
    <r>
      <rPr>
        <i val="true"/>
        <sz val="9"/>
        <color rgb="FF555555"/>
        <rFont val="Noto Sans CJK SC"/>
        <family val="2"/>
      </rPr>
      <t xml:space="preserve">水量平衡表</t>
    </r>
    <r>
      <rPr>
        <i val="true"/>
        <sz val="9"/>
        <color rgb="FF555555"/>
        <rFont val="Arial"/>
        <family val="0"/>
        <charset val="1"/>
      </rPr>
      <t xml:space="preserve">!D27</t>
    </r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</si>
</sst>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\-#,##0.00;\-"/>
    <numFmt numFmtId="166" formatCode="0.00%"/>
    <numFmt numFmtId="167" formatCode="#,##0.##"/>
    <numFmt numFmtId="168" formatCode="0.00"/>
    <numFmt numFmtId="169" formatCode="@"/>
    <numFmt numFmtId="170" formatCode="0.0"/>
    <numFmt numFmtId="171" formatCode="0.0%"/>
    <numFmt numFmtId="172" formatCode="0"/>
    <numFmt numFmtId="173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i val="true"/>
      <sz val="9"/>
      <color rgb="FF555555"/>
      <name val="Noto Sans CJK SC"/>
      <family val="2"/>
    </font>
    <font>
      <i val="true"/>
      <sz val="9"/>
      <color rgb="FF555555"/>
      <name val="Arial"/>
      <family val="0"/>
      <charset val="1"/>
    </font>
    <font>
      <b val="true"/>
      <sz val="10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Arial"/>
      <family val="0"/>
      <charset val="1"/>
    </font>
    <font>
      <b val="true"/>
      <sz val="1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FF"/>
      <name val="Noto Sans CJK SC"/>
      <family val="2"/>
    </font>
    <font>
      <b val="true"/>
      <sz val="10"/>
      <name val="Arial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name val="Noto Sans CJK SC"/>
      <family val="2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8F1FB"/>
      </patternFill>
    </fill>
    <fill>
      <patternFill patternType="solid">
        <fgColor rgb="FFFFFF00"/>
        <bgColor rgb="FFFFFF00"/>
      </patternFill>
    </fill>
    <fill>
      <patternFill patternType="solid">
        <fgColor rgb="FF1F3A5C"/>
        <bgColor rgb="FF333333"/>
      </patternFill>
    </fill>
    <fill>
      <patternFill patternType="solid">
        <fgColor rgb="FFE8F1F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E8F1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3" min="3" style="0" width="92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48" hidden="false" customHeight="true" outlineLevel="0" collapsed="false">
      <c r="B4" s="3" t="s">
        <v>2</v>
      </c>
      <c r="C4" s="4" t="s">
        <v>3</v>
      </c>
    </row>
    <row r="5" customFormat="false" ht="48" hidden="false" customHeight="true" outlineLevel="0" collapsed="false">
      <c r="B5" s="3" t="s">
        <v>4</v>
      </c>
      <c r="C5" s="4" t="s">
        <v>5</v>
      </c>
    </row>
    <row r="6" customFormat="false" ht="48" hidden="false" customHeight="true" outlineLevel="0" collapsed="false">
      <c r="B6" s="3" t="s">
        <v>6</v>
      </c>
      <c r="C6" s="4" t="s">
        <v>7</v>
      </c>
    </row>
    <row r="7" customFormat="false" ht="48" hidden="false" customHeight="true" outlineLevel="0" collapsed="false">
      <c r="B7" s="3" t="s">
        <v>8</v>
      </c>
      <c r="C7" s="4" t="s">
        <v>9</v>
      </c>
    </row>
    <row r="8" customFormat="false" ht="48" hidden="false" customHeight="true" outlineLevel="0" collapsed="false">
      <c r="B8" s="3" t="s">
        <v>10</v>
      </c>
      <c r="C8" s="4" t="s">
        <v>11</v>
      </c>
    </row>
    <row r="9" customFormat="false" ht="48" hidden="false" customHeight="true" outlineLevel="0" collapsed="false">
      <c r="B9" s="3" t="s">
        <v>12</v>
      </c>
      <c r="C9" s="5" t="s">
        <v>13</v>
      </c>
    </row>
    <row r="10" customFormat="false" ht="48" hidden="false" customHeight="true" outlineLevel="0" collapsed="false">
      <c r="B10" s="3" t="s">
        <v>14</v>
      </c>
      <c r="C10" s="4" t="s">
        <v>15</v>
      </c>
    </row>
    <row r="11" customFormat="false" ht="48" hidden="false" customHeight="true" outlineLevel="0" collapsed="false">
      <c r="B11" s="3" t="s">
        <v>16</v>
      </c>
      <c r="C11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8"/>
    <col collapsed="false" customWidth="true" hidden="false" outlineLevel="0" max="6" min="6" style="0" width="46"/>
    <col collapsed="false" customWidth="true" hidden="false" outlineLevel="0" max="7" min="7" style="0" width="14"/>
    <col collapsed="false" customWidth="true" hidden="false" outlineLevel="0" max="8" min="8" style="0" width="30"/>
  </cols>
  <sheetData>
    <row r="1" customFormat="false" ht="21.6" hidden="false" customHeight="false" outlineLevel="0" collapsed="false">
      <c r="A1" s="1" t="s">
        <v>18</v>
      </c>
    </row>
    <row r="2" customFormat="false" ht="15" hidden="false" customHeight="false" outlineLevel="0" collapsed="false">
      <c r="B2" s="3" t="s">
        <v>19</v>
      </c>
      <c r="C2" s="6" t="s">
        <v>20</v>
      </c>
      <c r="D2" s="7"/>
    </row>
    <row r="3" customFormat="false" ht="15" hidden="false" customHeight="false" outlineLevel="0" collapsed="false">
      <c r="B3" s="3" t="s">
        <v>21</v>
      </c>
      <c r="C3" s="8" t="s">
        <v>22</v>
      </c>
      <c r="D3" s="7"/>
    </row>
    <row r="4" customFormat="false" ht="30" hidden="false" customHeight="true" outlineLevel="0" collapsed="false">
      <c r="A4" s="9" t="s">
        <v>23</v>
      </c>
      <c r="B4" s="9"/>
      <c r="C4" s="9"/>
      <c r="D4" s="9"/>
      <c r="E4" s="9"/>
      <c r="F4" s="9"/>
      <c r="G4" s="9"/>
      <c r="H4" s="9"/>
    </row>
    <row r="5" customFormat="false" ht="30" hidden="false" customHeight="true" outlineLevel="0" collapsed="false">
      <c r="A5" s="10" t="s">
        <v>24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31</v>
      </c>
    </row>
    <row r="6" customFormat="false" ht="30" hidden="false" customHeight="true" outlineLevel="0" collapsed="false">
      <c r="A6" s="11" t="s">
        <v>32</v>
      </c>
      <c r="B6" s="4" t="s">
        <v>33</v>
      </c>
      <c r="C6" s="12" t="n">
        <v>9800</v>
      </c>
      <c r="D6" s="13"/>
      <c r="E6" s="14" t="s">
        <v>34</v>
      </c>
      <c r="F6" s="4" t="s">
        <v>35</v>
      </c>
      <c r="G6" s="14" t="s">
        <v>36</v>
      </c>
      <c r="H6" s="7"/>
    </row>
    <row r="7" customFormat="false" ht="30" hidden="false" customHeight="true" outlineLevel="0" collapsed="false">
      <c r="A7" s="11" t="s">
        <v>37</v>
      </c>
      <c r="B7" s="4" t="s">
        <v>38</v>
      </c>
      <c r="C7" s="12" t="n">
        <v>200</v>
      </c>
      <c r="D7" s="13"/>
      <c r="E7" s="14" t="s">
        <v>34</v>
      </c>
      <c r="F7" s="4" t="s">
        <v>39</v>
      </c>
      <c r="G7" s="14" t="s">
        <v>36</v>
      </c>
      <c r="H7" s="7"/>
    </row>
    <row r="8" customFormat="false" ht="30" hidden="false" customHeight="true" outlineLevel="0" collapsed="false">
      <c r="A8" s="11" t="s">
        <v>40</v>
      </c>
      <c r="B8" s="3" t="s">
        <v>41</v>
      </c>
      <c r="C8" s="15" t="n">
        <f aca="false">C6+C7</f>
        <v>10000</v>
      </c>
      <c r="D8" s="16" t="n">
        <f aca="false">D6+D7</f>
        <v>0</v>
      </c>
      <c r="E8" s="14" t="s">
        <v>34</v>
      </c>
      <c r="F8" s="4" t="s">
        <v>42</v>
      </c>
      <c r="G8" s="11" t="s">
        <v>43</v>
      </c>
      <c r="H8" s="17"/>
    </row>
    <row r="9" customFormat="false" ht="30" hidden="false" customHeight="true" outlineLevel="0" collapsed="false">
      <c r="A9" s="11" t="s">
        <v>44</v>
      </c>
      <c r="B9" s="4" t="s">
        <v>45</v>
      </c>
      <c r="C9" s="12" t="n">
        <v>8450</v>
      </c>
      <c r="D9" s="13"/>
      <c r="E9" s="14" t="s">
        <v>34</v>
      </c>
      <c r="F9" s="4" t="s">
        <v>46</v>
      </c>
      <c r="G9" s="14" t="s">
        <v>47</v>
      </c>
      <c r="H9" s="7"/>
    </row>
    <row r="10" customFormat="false" ht="30" hidden="false" customHeight="true" outlineLevel="0" collapsed="false">
      <c r="A10" s="11" t="s">
        <v>48</v>
      </c>
      <c r="B10" s="4" t="s">
        <v>49</v>
      </c>
      <c r="C10" s="12" t="n">
        <v>60</v>
      </c>
      <c r="D10" s="13"/>
      <c r="E10" s="14" t="s">
        <v>34</v>
      </c>
      <c r="F10" s="4" t="s">
        <v>50</v>
      </c>
      <c r="G10" s="14" t="s">
        <v>47</v>
      </c>
      <c r="H10" s="7"/>
    </row>
    <row r="11" customFormat="false" ht="30" hidden="false" customHeight="true" outlineLevel="0" collapsed="false">
      <c r="A11" s="11" t="s">
        <v>51</v>
      </c>
      <c r="B11" s="4" t="s">
        <v>52</v>
      </c>
      <c r="C11" s="12" t="n">
        <v>120</v>
      </c>
      <c r="D11" s="13"/>
      <c r="E11" s="14" t="s">
        <v>34</v>
      </c>
      <c r="F11" s="4" t="s">
        <v>53</v>
      </c>
      <c r="G11" s="14" t="s">
        <v>47</v>
      </c>
      <c r="H11" s="7"/>
    </row>
    <row r="12" customFormat="false" ht="30" hidden="false" customHeight="true" outlineLevel="0" collapsed="false">
      <c r="A12" s="11" t="s">
        <v>54</v>
      </c>
      <c r="B12" s="4" t="s">
        <v>55</v>
      </c>
      <c r="C12" s="12" t="n">
        <v>130</v>
      </c>
      <c r="D12" s="13"/>
      <c r="E12" s="14" t="s">
        <v>34</v>
      </c>
      <c r="F12" s="4" t="s">
        <v>56</v>
      </c>
      <c r="G12" s="14" t="s">
        <v>57</v>
      </c>
      <c r="H12" s="7"/>
    </row>
    <row r="13" customFormat="false" ht="30" hidden="false" customHeight="true" outlineLevel="0" collapsed="false">
      <c r="A13" s="11" t="s">
        <v>58</v>
      </c>
      <c r="B13" s="3" t="s">
        <v>59</v>
      </c>
      <c r="C13" s="15" t="n">
        <f aca="false">C9+C10</f>
        <v>8510</v>
      </c>
      <c r="D13" s="16" t="n">
        <f aca="false">D9+D10</f>
        <v>0</v>
      </c>
      <c r="E13" s="14" t="s">
        <v>34</v>
      </c>
      <c r="F13" s="4" t="s">
        <v>60</v>
      </c>
      <c r="G13" s="11" t="s">
        <v>43</v>
      </c>
      <c r="H13" s="17"/>
    </row>
    <row r="14" customFormat="false" ht="30" hidden="false" customHeight="true" outlineLevel="0" collapsed="false">
      <c r="A14" s="11" t="s">
        <v>61</v>
      </c>
      <c r="B14" s="3" t="s">
        <v>62</v>
      </c>
      <c r="C14" s="15" t="n">
        <f aca="false">C11+C12</f>
        <v>250</v>
      </c>
      <c r="D14" s="16" t="n">
        <f aca="false">D11+D12</f>
        <v>0</v>
      </c>
      <c r="E14" s="14" t="s">
        <v>34</v>
      </c>
      <c r="F14" s="4" t="s">
        <v>63</v>
      </c>
      <c r="G14" s="11" t="s">
        <v>43</v>
      </c>
      <c r="H14" s="17"/>
    </row>
    <row r="15" customFormat="false" ht="30" hidden="false" customHeight="true" outlineLevel="0" collapsed="false">
      <c r="A15" s="11" t="s">
        <v>64</v>
      </c>
      <c r="B15" s="3" t="s">
        <v>65</v>
      </c>
      <c r="C15" s="15" t="n">
        <f aca="false">C13+C14</f>
        <v>8760</v>
      </c>
      <c r="D15" s="16" t="n">
        <f aca="false">D13+D14</f>
        <v>0</v>
      </c>
      <c r="E15" s="14" t="s">
        <v>34</v>
      </c>
      <c r="F15" s="4" t="s">
        <v>66</v>
      </c>
      <c r="G15" s="11" t="s">
        <v>43</v>
      </c>
      <c r="H15" s="17"/>
    </row>
    <row r="16" customFormat="false" ht="30" hidden="false" customHeight="true" outlineLevel="0" collapsed="false">
      <c r="A16" s="11" t="s">
        <v>67</v>
      </c>
      <c r="B16" s="3" t="s">
        <v>68</v>
      </c>
      <c r="C16" s="15" t="n">
        <f aca="false">C8-C15</f>
        <v>1240</v>
      </c>
      <c r="D16" s="16" t="n">
        <f aca="false">D8-D15</f>
        <v>0</v>
      </c>
      <c r="E16" s="14" t="s">
        <v>34</v>
      </c>
      <c r="F16" s="4" t="s">
        <v>69</v>
      </c>
      <c r="G16" s="11" t="s">
        <v>43</v>
      </c>
      <c r="H16" s="17"/>
    </row>
    <row r="17" customFormat="false" ht="30" hidden="false" customHeight="true" outlineLevel="0" collapsed="false">
      <c r="A17" s="11" t="s">
        <v>70</v>
      </c>
      <c r="B17" s="4" t="s">
        <v>71</v>
      </c>
      <c r="C17" s="12" t="n">
        <v>390</v>
      </c>
      <c r="D17" s="13"/>
      <c r="E17" s="14" t="s">
        <v>34</v>
      </c>
      <c r="F17" s="4" t="s">
        <v>72</v>
      </c>
      <c r="G17" s="14" t="s">
        <v>73</v>
      </c>
      <c r="H17" s="7"/>
    </row>
    <row r="18" customFormat="false" ht="30" hidden="false" customHeight="true" outlineLevel="0" collapsed="false">
      <c r="A18" s="11" t="s">
        <v>74</v>
      </c>
      <c r="B18" s="4" t="s">
        <v>75</v>
      </c>
      <c r="C18" s="12" t="n">
        <v>125</v>
      </c>
      <c r="D18" s="13"/>
      <c r="E18" s="14" t="s">
        <v>34</v>
      </c>
      <c r="F18" s="4" t="s">
        <v>76</v>
      </c>
      <c r="G18" s="14" t="s">
        <v>77</v>
      </c>
      <c r="H18" s="7"/>
    </row>
    <row r="19" customFormat="false" ht="30" hidden="false" customHeight="true" outlineLevel="0" collapsed="false">
      <c r="A19" s="11" t="s">
        <v>78</v>
      </c>
      <c r="B19" s="3" t="s">
        <v>79</v>
      </c>
      <c r="C19" s="15" t="n">
        <f aca="false">C16-C17-C18</f>
        <v>725</v>
      </c>
      <c r="D19" s="16" t="n">
        <f aca="false">D16-D17-D18</f>
        <v>0</v>
      </c>
      <c r="E19" s="14" t="s">
        <v>34</v>
      </c>
      <c r="F19" s="4" t="s">
        <v>80</v>
      </c>
      <c r="G19" s="11" t="s">
        <v>43</v>
      </c>
      <c r="H19" s="17"/>
    </row>
    <row r="20" customFormat="false" ht="30" hidden="false" customHeight="true" outlineLevel="0" collapsed="false">
      <c r="A20" s="11" t="s">
        <v>81</v>
      </c>
      <c r="B20" s="4" t="s">
        <v>82</v>
      </c>
      <c r="C20" s="12" t="n">
        <v>700</v>
      </c>
      <c r="D20" s="13"/>
      <c r="E20" s="14" t="s">
        <v>34</v>
      </c>
      <c r="F20" s="4" t="s">
        <v>83</v>
      </c>
      <c r="G20" s="14" t="s">
        <v>84</v>
      </c>
      <c r="H20" s="7"/>
    </row>
    <row r="21" customFormat="false" ht="30" hidden="false" customHeight="true" outlineLevel="0" collapsed="false">
      <c r="A21" s="11" t="s">
        <v>43</v>
      </c>
      <c r="B21" s="3" t="s">
        <v>85</v>
      </c>
      <c r="C21" s="18" t="n">
        <f aca="false">IF(C20="","",IFERROR((C19-C20)/C19,""))</f>
        <v>0.0344827586206897</v>
      </c>
      <c r="D21" s="19" t="str">
        <f aca="false">IF(D20="","",IFERROR((D19-D20)/D19,""))</f>
        <v/>
      </c>
      <c r="E21" s="11" t="s">
        <v>86</v>
      </c>
      <c r="F21" s="4" t="s">
        <v>87</v>
      </c>
      <c r="G21" s="11" t="s">
        <v>43</v>
      </c>
      <c r="H21" s="17"/>
    </row>
    <row r="22" customFormat="false" ht="30" hidden="false" customHeight="true" outlineLevel="0" collapsed="false">
      <c r="A22" s="11" t="s">
        <v>88</v>
      </c>
      <c r="B22" s="3" t="s">
        <v>89</v>
      </c>
      <c r="C22" s="18" t="n">
        <f aca="false">IFERROR(C16/C8,"")</f>
        <v>0.124</v>
      </c>
      <c r="D22" s="19" t="str">
        <f aca="false">IFERROR(D16/D8,"")</f>
        <v/>
      </c>
      <c r="E22" s="11" t="s">
        <v>86</v>
      </c>
      <c r="F22" s="5" t="s">
        <v>90</v>
      </c>
      <c r="G22" s="11" t="s">
        <v>43</v>
      </c>
      <c r="H22" s="17"/>
    </row>
    <row r="23" customFormat="false" ht="30" hidden="false" customHeight="true" outlineLevel="0" collapsed="false">
      <c r="A23" s="11" t="s">
        <v>91</v>
      </c>
      <c r="B23" s="3" t="s">
        <v>92</v>
      </c>
      <c r="C23" s="18" t="n">
        <f aca="false">IFERROR((C8-C13)/C8,"")</f>
        <v>0.149</v>
      </c>
      <c r="D23" s="19" t="str">
        <f aca="false">IFERROR((D8-D13)/D8,"")</f>
        <v/>
      </c>
      <c r="E23" s="11" t="s">
        <v>86</v>
      </c>
      <c r="F23" s="4" t="s">
        <v>93</v>
      </c>
      <c r="G23" s="11" t="s">
        <v>43</v>
      </c>
      <c r="H23" s="17"/>
    </row>
    <row r="24" customFormat="false" ht="30" hidden="false" customHeight="true" outlineLevel="0" collapsed="false">
      <c r="A24" s="11" t="s">
        <v>94</v>
      </c>
      <c r="B24" s="3" t="s">
        <v>95</v>
      </c>
      <c r="C24" s="18" t="n">
        <f aca="false">IFERROR(C19/C16,"")</f>
        <v>0.584677419354839</v>
      </c>
      <c r="D24" s="19" t="str">
        <f aca="false">IFERROR(D19/D16,"")</f>
        <v/>
      </c>
      <c r="E24" s="11" t="s">
        <v>86</v>
      </c>
      <c r="F24" s="4" t="s">
        <v>96</v>
      </c>
      <c r="G24" s="11" t="s">
        <v>43</v>
      </c>
      <c r="H24" s="17"/>
    </row>
    <row r="25" customFormat="false" ht="30" hidden="false" customHeight="true" outlineLevel="0" collapsed="false">
      <c r="A25" s="11" t="s">
        <v>97</v>
      </c>
      <c r="B25" s="3" t="s">
        <v>98</v>
      </c>
      <c r="C25" s="18" t="n">
        <f aca="false">IFERROR(C17/C16,"")</f>
        <v>0.314516129032258</v>
      </c>
      <c r="D25" s="19" t="str">
        <f aca="false">IFERROR(D17/D16,"")</f>
        <v/>
      </c>
      <c r="E25" s="11" t="s">
        <v>86</v>
      </c>
      <c r="F25" s="4" t="s">
        <v>99</v>
      </c>
      <c r="G25" s="11" t="s">
        <v>43</v>
      </c>
      <c r="H25" s="17"/>
    </row>
    <row r="26" customFormat="false" ht="30" hidden="false" customHeight="true" outlineLevel="0" collapsed="false">
      <c r="A26" s="11" t="s">
        <v>100</v>
      </c>
      <c r="B26" s="3" t="s">
        <v>101</v>
      </c>
      <c r="C26" s="18" t="n">
        <f aca="false">IFERROR(C18/C16,"")</f>
        <v>0.100806451612903</v>
      </c>
      <c r="D26" s="19" t="str">
        <f aca="false">IFERROR(D18/D16,"")</f>
        <v/>
      </c>
      <c r="E26" s="11" t="s">
        <v>86</v>
      </c>
      <c r="F26" s="4" t="s">
        <v>102</v>
      </c>
      <c r="G26" s="11" t="s">
        <v>43</v>
      </c>
      <c r="H26" s="17"/>
    </row>
    <row r="27" customFormat="false" ht="30" hidden="false" customHeight="true" outlineLevel="0" collapsed="false">
      <c r="A27" s="11" t="s">
        <v>103</v>
      </c>
      <c r="B27" s="3" t="s">
        <v>104</v>
      </c>
      <c r="C27" s="20" t="str">
        <f aca="false">IF(COUNT(C6:C7)=0,"待填报",IF(C8&lt;=0,"供水总量须大于0",IF(C15&gt;C8,"注册用户用水量大于供水总量",IF(C16&lt;=0,"漏损水量须大于0",IF(C19&lt;0,"漏失为负：计量损失与其他损失估算偏大","通过")))))</f>
        <v>通过</v>
      </c>
      <c r="D27" s="21" t="str">
        <f aca="false">IF(COUNT(D6:D7)=0,"待填报",IF(D8&lt;=0,"供水总量须大于0",IF(D15&gt;D8,"注册用户用水量大于供水总量",IF(D16&lt;=0,"漏损水量须大于0",IF(D19&lt;0,"漏失为负：计量损失与其他损失估算偏大","通过")))))</f>
        <v>待填报</v>
      </c>
      <c r="E27" s="11" t="s">
        <v>43</v>
      </c>
      <c r="F27" s="4" t="s">
        <v>105</v>
      </c>
      <c r="G27" s="11" t="s">
        <v>43</v>
      </c>
      <c r="H27" s="17"/>
    </row>
  </sheetData>
  <mergeCells count="1">
    <mergeCell ref="A4:H4"/>
  </mergeCells>
  <dataValidations count="1">
    <dataValidation allowBlank="true" error="请输入大于等于0的数值（单位：万m³）" errorStyle="stop" errorTitle="输入有误" operator="greaterThanOrEqual" showDropDown="false" showErrorMessage="true" showInputMessage="false" sqref="D6:D7 D9:D12 D17:D18 D2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8"/>
    <col collapsed="false" customWidth="true" hidden="false" outlineLevel="0" max="6" min="6" style="0" width="50"/>
    <col collapsed="false" customWidth="true" hidden="false" outlineLevel="0" max="7" min="7" style="0" width="12"/>
    <col collapsed="false" customWidth="true" hidden="false" outlineLevel="0" max="8" min="8" style="0" width="28"/>
  </cols>
  <sheetData>
    <row r="1" customFormat="false" ht="17.35" hidden="false" customHeight="false" outlineLevel="0" collapsed="false">
      <c r="A1" s="1" t="s">
        <v>106</v>
      </c>
    </row>
    <row r="2" customFormat="false" ht="30" hidden="false" customHeight="true" outlineLevel="0" collapsed="false">
      <c r="A2" s="9" t="s">
        <v>107</v>
      </c>
      <c r="B2" s="9"/>
      <c r="C2" s="9"/>
      <c r="D2" s="9"/>
      <c r="E2" s="9"/>
      <c r="F2" s="9"/>
      <c r="G2" s="9"/>
      <c r="H2" s="9"/>
    </row>
    <row r="4" customFormat="false" ht="30" hidden="false" customHeight="true" outlineLevel="0" collapsed="false">
      <c r="A4" s="10" t="s">
        <v>24</v>
      </c>
      <c r="B4" s="10" t="s">
        <v>25</v>
      </c>
      <c r="C4" s="10" t="s">
        <v>26</v>
      </c>
      <c r="D4" s="10" t="s">
        <v>27</v>
      </c>
      <c r="E4" s="10" t="s">
        <v>28</v>
      </c>
      <c r="F4" s="10" t="s">
        <v>29</v>
      </c>
      <c r="G4" s="10" t="s">
        <v>30</v>
      </c>
      <c r="H4" s="10" t="s">
        <v>108</v>
      </c>
    </row>
    <row r="5" customFormat="false" ht="27.75" hidden="false" customHeight="true" outlineLevel="0" collapsed="false">
      <c r="A5" s="11" t="s">
        <v>109</v>
      </c>
      <c r="B5" s="4" t="s">
        <v>110</v>
      </c>
      <c r="C5" s="22" t="n">
        <v>36</v>
      </c>
      <c r="D5" s="23"/>
      <c r="E5" s="14" t="s">
        <v>111</v>
      </c>
      <c r="F5" s="4" t="s">
        <v>112</v>
      </c>
      <c r="G5" s="14" t="s">
        <v>113</v>
      </c>
      <c r="H5" s="7"/>
    </row>
    <row r="6" customFormat="false" ht="27.75" hidden="false" customHeight="true" outlineLevel="0" collapsed="false">
      <c r="A6" s="11" t="s">
        <v>114</v>
      </c>
      <c r="B6" s="4" t="s">
        <v>115</v>
      </c>
      <c r="C6" s="22" t="n">
        <v>20</v>
      </c>
      <c r="D6" s="23"/>
      <c r="E6" s="11" t="s">
        <v>86</v>
      </c>
      <c r="F6" s="4" t="s">
        <v>116</v>
      </c>
      <c r="G6" s="14" t="s">
        <v>113</v>
      </c>
      <c r="H6" s="7"/>
    </row>
    <row r="7" customFormat="false" ht="27.75" hidden="false" customHeight="true" outlineLevel="0" collapsed="false">
      <c r="A7" s="11" t="s">
        <v>117</v>
      </c>
      <c r="B7" s="4" t="s">
        <v>118</v>
      </c>
      <c r="C7" s="22" t="n">
        <v>2800</v>
      </c>
      <c r="D7" s="23"/>
      <c r="E7" s="11" t="s">
        <v>119</v>
      </c>
      <c r="F7" s="5" t="s">
        <v>120</v>
      </c>
      <c r="G7" s="14" t="s">
        <v>113</v>
      </c>
      <c r="H7" s="7"/>
    </row>
    <row r="8" customFormat="false" ht="27.75" hidden="false" customHeight="true" outlineLevel="0" collapsed="false">
      <c r="A8" s="11" t="s">
        <v>121</v>
      </c>
      <c r="B8" s="4" t="s">
        <v>122</v>
      </c>
      <c r="C8" s="22" t="n">
        <v>28</v>
      </c>
      <c r="D8" s="23"/>
      <c r="E8" s="11" t="s">
        <v>119</v>
      </c>
      <c r="F8" s="4" t="s">
        <v>123</v>
      </c>
      <c r="G8" s="14" t="s">
        <v>124</v>
      </c>
      <c r="H8" s="7"/>
    </row>
    <row r="9" customFormat="false" ht="27.75" hidden="false" customHeight="true" outlineLevel="0" collapsed="false">
      <c r="A9" s="11" t="s">
        <v>125</v>
      </c>
      <c r="B9" s="3" t="s">
        <v>126</v>
      </c>
      <c r="C9" s="24" t="n">
        <f aca="false">IFERROR(C8/C7*100,"")</f>
        <v>1</v>
      </c>
      <c r="D9" s="25" t="str">
        <f aca="false">IFERROR(D8/D7*100,"")</f>
        <v/>
      </c>
      <c r="E9" s="11" t="s">
        <v>86</v>
      </c>
      <c r="F9" s="4" t="s">
        <v>127</v>
      </c>
      <c r="G9" s="11" t="s">
        <v>43</v>
      </c>
      <c r="H9" s="17"/>
    </row>
    <row r="10" customFormat="false" ht="27.75" hidden="false" customHeight="true" outlineLevel="0" collapsed="false">
      <c r="A10" s="11" t="s">
        <v>128</v>
      </c>
      <c r="B10" s="4" t="s">
        <v>129</v>
      </c>
      <c r="C10" s="22" t="n">
        <v>6</v>
      </c>
      <c r="D10" s="23"/>
      <c r="E10" s="14" t="s">
        <v>130</v>
      </c>
      <c r="F10" s="4" t="s">
        <v>131</v>
      </c>
      <c r="G10" s="14" t="s">
        <v>73</v>
      </c>
      <c r="H10" s="7"/>
    </row>
    <row r="11" customFormat="false" ht="27.75" hidden="false" customHeight="true" outlineLevel="0" collapsed="false">
      <c r="A11" s="11" t="s">
        <v>132</v>
      </c>
      <c r="B11" s="3" t="s">
        <v>133</v>
      </c>
      <c r="C11" s="24" t="n">
        <f aca="false">IFERROR(100/C10,"")</f>
        <v>16.6666666666667</v>
      </c>
      <c r="D11" s="25" t="str">
        <f aca="false">IFERROR(100/D10,"")</f>
        <v/>
      </c>
      <c r="E11" s="11" t="s">
        <v>86</v>
      </c>
      <c r="F11" s="4" t="s">
        <v>134</v>
      </c>
      <c r="G11" s="11" t="s">
        <v>43</v>
      </c>
      <c r="H11" s="17"/>
    </row>
    <row r="12" customFormat="false" ht="27.75" hidden="false" customHeight="true" outlineLevel="0" collapsed="false">
      <c r="A12" s="11" t="s">
        <v>135</v>
      </c>
      <c r="B12" s="4" t="s">
        <v>136</v>
      </c>
      <c r="C12" s="22" t="n">
        <v>10</v>
      </c>
      <c r="D12" s="23"/>
      <c r="E12" s="11" t="s">
        <v>86</v>
      </c>
      <c r="F12" s="4" t="s">
        <v>137</v>
      </c>
      <c r="G12" s="14" t="s">
        <v>36</v>
      </c>
      <c r="H12" s="7"/>
    </row>
    <row r="13" customFormat="false" ht="27.75" hidden="false" customHeight="true" outlineLevel="0" collapsed="false">
      <c r="A13" s="11" t="s">
        <v>138</v>
      </c>
      <c r="B13" s="4" t="s">
        <v>139</v>
      </c>
      <c r="C13" s="22" t="n">
        <v>15</v>
      </c>
      <c r="D13" s="23"/>
      <c r="E13" s="11" t="s">
        <v>86</v>
      </c>
      <c r="F13" s="4" t="s">
        <v>140</v>
      </c>
      <c r="G13" s="14" t="s">
        <v>141</v>
      </c>
      <c r="H13" s="7"/>
    </row>
    <row r="14" customFormat="false" ht="27.75" hidden="false" customHeight="true" outlineLevel="0" collapsed="false">
      <c r="A14" s="11" t="s">
        <v>142</v>
      </c>
      <c r="B14" s="4" t="s">
        <v>143</v>
      </c>
      <c r="C14" s="22" t="n">
        <v>2</v>
      </c>
      <c r="D14" s="23"/>
      <c r="E14" s="14" t="s">
        <v>144</v>
      </c>
      <c r="F14" s="4" t="s">
        <v>145</v>
      </c>
      <c r="G14" s="14" t="s">
        <v>84</v>
      </c>
      <c r="H14" s="7"/>
    </row>
    <row r="15" customFormat="false" ht="27.75" hidden="false" customHeight="true" outlineLevel="0" collapsed="false">
      <c r="A15" s="11" t="s">
        <v>146</v>
      </c>
      <c r="B15" s="4" t="s">
        <v>147</v>
      </c>
      <c r="C15" s="26" t="s">
        <v>148</v>
      </c>
      <c r="D15" s="27"/>
      <c r="E15" s="11" t="s">
        <v>43</v>
      </c>
      <c r="F15" s="4" t="s">
        <v>149</v>
      </c>
      <c r="G15" s="14" t="s">
        <v>84</v>
      </c>
      <c r="H15" s="7"/>
    </row>
  </sheetData>
  <mergeCells count="1">
    <mergeCell ref="A2:H2"/>
  </mergeCells>
  <dataValidations count="1">
    <dataValidation allowBlank="true" error="百分比请填0–100之间的数字" errorStyle="stop" errorTitle="输入有误" operator="between" showDropDown="false" showErrorMessage="true" showInputMessage="false" sqref="D6 D12:D13" type="decimal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2"/>
    <col collapsed="false" customWidth="true" hidden="false" outlineLevel="0" max="7" min="5" style="0" width="14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12"/>
  </cols>
  <sheetData>
    <row r="1" customFormat="false" ht="21.6" hidden="false" customHeight="false" outlineLevel="0" collapsed="false">
      <c r="A1" s="1" t="s">
        <v>150</v>
      </c>
    </row>
    <row r="2" customFormat="false" ht="30" hidden="false" customHeight="true" outlineLevel="0" collapsed="false">
      <c r="A2" s="28" t="s">
        <v>151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4" customFormat="false" ht="43.5" hidden="false" customHeight="true" outlineLevel="0" collapsed="false">
      <c r="A4" s="29" t="s">
        <v>152</v>
      </c>
      <c r="B4" s="10" t="s">
        <v>153</v>
      </c>
      <c r="C4" s="10" t="s">
        <v>154</v>
      </c>
      <c r="D4" s="10" t="s">
        <v>155</v>
      </c>
      <c r="E4" s="10" t="s">
        <v>156</v>
      </c>
      <c r="F4" s="10" t="s">
        <v>157</v>
      </c>
      <c r="G4" s="10" t="s">
        <v>158</v>
      </c>
      <c r="H4" s="10" t="s">
        <v>159</v>
      </c>
      <c r="I4" s="10" t="s">
        <v>160</v>
      </c>
      <c r="J4" s="10" t="s">
        <v>161</v>
      </c>
      <c r="K4" s="29" t="s">
        <v>146</v>
      </c>
      <c r="L4" s="10" t="s">
        <v>162</v>
      </c>
    </row>
    <row r="5" customFormat="false" ht="15" hidden="false" customHeight="true" outlineLevel="0" collapsed="false">
      <c r="A5" s="30" t="s">
        <v>163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customFormat="false" ht="15" hidden="false" customHeight="false" outlineLevel="0" collapsed="false">
      <c r="A6" s="31" t="s">
        <v>164</v>
      </c>
      <c r="B6" s="31" t="s">
        <v>165</v>
      </c>
      <c r="C6" s="32" t="n">
        <v>38</v>
      </c>
      <c r="D6" s="32" t="n">
        <v>30</v>
      </c>
      <c r="E6" s="32" t="n">
        <v>42</v>
      </c>
      <c r="F6" s="32" t="n">
        <v>36</v>
      </c>
      <c r="G6" s="32" t="n">
        <v>10</v>
      </c>
      <c r="H6" s="33" t="n">
        <f aca="false">IF(E6="","",E6-IF(G6="",0,G6))</f>
        <v>32</v>
      </c>
      <c r="I6" s="33" t="n">
        <f aca="false">IF(F6="","",F6-IF(G6="",0,G6))</f>
        <v>26</v>
      </c>
      <c r="J6" s="34" t="n">
        <f aca="false">IF(COUNT(C6:D6)&lt;2,"",1-D6/C6)</f>
        <v>0.210526315789474</v>
      </c>
      <c r="K6" s="35" t="n">
        <f aca="false">IF(COUNT(C6:F6)&lt;4,"",IFERROR(LN(I6/H6)/LN(D6/C6),""))</f>
        <v>0.878380803346874</v>
      </c>
      <c r="L6" s="36" t="str">
        <f aca="false">IF(K6="",IF(COUNT(C6:F6)=4,"异常，复核",""),IF(OR(K6&lt;0.3,K6&gt;2.5,D6&gt;=C6),"异常，复核","有效"))</f>
        <v>有效</v>
      </c>
    </row>
    <row r="7" customFormat="false" ht="15" hidden="false" customHeight="false" outlineLevel="0" collapsed="false">
      <c r="A7" s="37"/>
      <c r="B7" s="37"/>
      <c r="C7" s="38"/>
      <c r="D7" s="38"/>
      <c r="E7" s="38"/>
      <c r="F7" s="38"/>
      <c r="G7" s="38"/>
      <c r="H7" s="33" t="str">
        <f aca="false">IF(E7="","",E7-IF(G7="",0,G7))</f>
        <v/>
      </c>
      <c r="I7" s="33" t="str">
        <f aca="false">IF(F7="","",F7-IF(G7="",0,G7))</f>
        <v/>
      </c>
      <c r="J7" s="34" t="str">
        <f aca="false">IF(COUNT(C7:D7)&lt;2,"",1-D7/C7)</f>
        <v/>
      </c>
      <c r="K7" s="35" t="str">
        <f aca="false">IF(COUNT(C7:F7)&lt;4,"",IFERROR(LN(I7/H7)/LN(D7/C7),""))</f>
        <v/>
      </c>
      <c r="L7" s="36" t="str">
        <f aca="false">IF(K7="",IF(COUNT(C7:F7)=4,"异常，复核",""),IF(OR(K7&lt;0.3,K7&gt;2.5,D7&gt;=C7),"异常，复核","有效"))</f>
        <v/>
      </c>
    </row>
    <row r="8" customFormat="false" ht="15" hidden="false" customHeight="false" outlineLevel="0" collapsed="false">
      <c r="A8" s="37"/>
      <c r="B8" s="37"/>
      <c r="C8" s="38"/>
      <c r="D8" s="38"/>
      <c r="E8" s="38"/>
      <c r="F8" s="38"/>
      <c r="G8" s="38"/>
      <c r="H8" s="33" t="str">
        <f aca="false">IF(E8="","",E8-IF(G8="",0,G8))</f>
        <v/>
      </c>
      <c r="I8" s="33" t="str">
        <f aca="false">IF(F8="","",F8-IF(G8="",0,G8))</f>
        <v/>
      </c>
      <c r="J8" s="34" t="str">
        <f aca="false">IF(COUNT(C8:D8)&lt;2,"",1-D8/C8)</f>
        <v/>
      </c>
      <c r="K8" s="35" t="str">
        <f aca="false">IF(COUNT(C8:F8)&lt;4,"",IFERROR(LN(I8/H8)/LN(D8/C8),""))</f>
        <v/>
      </c>
      <c r="L8" s="36" t="str">
        <f aca="false">IF(K8="",IF(COUNT(C8:F8)=4,"异常，复核",""),IF(OR(K8&lt;0.3,K8&gt;2.5,D8&gt;=C8),"异常，复核","有效"))</f>
        <v/>
      </c>
    </row>
    <row r="9" customFormat="false" ht="15" hidden="false" customHeight="false" outlineLevel="0" collapsed="false">
      <c r="A9" s="37"/>
      <c r="B9" s="37"/>
      <c r="C9" s="38"/>
      <c r="D9" s="38"/>
      <c r="E9" s="38"/>
      <c r="F9" s="38"/>
      <c r="G9" s="38"/>
      <c r="H9" s="33" t="str">
        <f aca="false">IF(E9="","",E9-IF(G9="",0,G9))</f>
        <v/>
      </c>
      <c r="I9" s="33" t="str">
        <f aca="false">IF(F9="","",F9-IF(G9="",0,G9))</f>
        <v/>
      </c>
      <c r="J9" s="34" t="str">
        <f aca="false">IF(COUNT(C9:D9)&lt;2,"",1-D9/C9)</f>
        <v/>
      </c>
      <c r="K9" s="35" t="str">
        <f aca="false">IF(COUNT(C9:F9)&lt;4,"",IFERROR(LN(I9/H9)/LN(D9/C9),""))</f>
        <v/>
      </c>
      <c r="L9" s="36" t="str">
        <f aca="false">IF(K9="",IF(COUNT(C9:F9)=4,"异常，复核",""),IF(OR(K9&lt;0.3,K9&gt;2.5,D9&gt;=C9),"异常，复核","有效"))</f>
        <v/>
      </c>
    </row>
    <row r="10" customFormat="false" ht="15" hidden="false" customHeight="false" outlineLevel="0" collapsed="false">
      <c r="A10" s="37"/>
      <c r="B10" s="37"/>
      <c r="C10" s="38"/>
      <c r="D10" s="38"/>
      <c r="E10" s="38"/>
      <c r="F10" s="38"/>
      <c r="G10" s="38"/>
      <c r="H10" s="33" t="str">
        <f aca="false">IF(E10="","",E10-IF(G10="",0,G10))</f>
        <v/>
      </c>
      <c r="I10" s="33" t="str">
        <f aca="false">IF(F10="","",F10-IF(G10="",0,G10))</f>
        <v/>
      </c>
      <c r="J10" s="34" t="str">
        <f aca="false">IF(COUNT(C10:D10)&lt;2,"",1-D10/C10)</f>
        <v/>
      </c>
      <c r="K10" s="35" t="str">
        <f aca="false">IF(COUNT(C10:F10)&lt;4,"",IFERROR(LN(I10/H10)/LN(D10/C10),""))</f>
        <v/>
      </c>
      <c r="L10" s="36" t="str">
        <f aca="false">IF(K10="",IF(COUNT(C10:F10)=4,"异常，复核",""),IF(OR(K10&lt;0.3,K10&gt;2.5,D10&gt;=C10),"异常，复核","有效"))</f>
        <v/>
      </c>
    </row>
    <row r="11" customFormat="false" ht="15" hidden="false" customHeight="false" outlineLevel="0" collapsed="false">
      <c r="A11" s="37"/>
      <c r="B11" s="37"/>
      <c r="C11" s="38"/>
      <c r="D11" s="38"/>
      <c r="E11" s="38"/>
      <c r="F11" s="38"/>
      <c r="G11" s="38"/>
      <c r="H11" s="33" t="str">
        <f aca="false">IF(E11="","",E11-IF(G11="",0,G11))</f>
        <v/>
      </c>
      <c r="I11" s="33" t="str">
        <f aca="false">IF(F11="","",F11-IF(G11="",0,G11))</f>
        <v/>
      </c>
      <c r="J11" s="34" t="str">
        <f aca="false">IF(COUNT(C11:D11)&lt;2,"",1-D11/C11)</f>
        <v/>
      </c>
      <c r="K11" s="35" t="str">
        <f aca="false">IF(COUNT(C11:F11)&lt;4,"",IFERROR(LN(I11/H11)/LN(D11/C11),""))</f>
        <v/>
      </c>
      <c r="L11" s="36" t="str">
        <f aca="false">IF(K11="",IF(COUNT(C11:F11)=4,"异常，复核",""),IF(OR(K11&lt;0.3,K11&gt;2.5,D11&gt;=C11),"异常，复核","有效"))</f>
        <v/>
      </c>
    </row>
    <row r="12" customFormat="false" ht="15" hidden="false" customHeight="false" outlineLevel="0" collapsed="false">
      <c r="A12" s="37"/>
      <c r="B12" s="37"/>
      <c r="C12" s="38"/>
      <c r="D12" s="38"/>
      <c r="E12" s="38"/>
      <c r="F12" s="38"/>
      <c r="G12" s="38"/>
      <c r="H12" s="33" t="str">
        <f aca="false">IF(E12="","",E12-IF(G12="",0,G12))</f>
        <v/>
      </c>
      <c r="I12" s="33" t="str">
        <f aca="false">IF(F12="","",F12-IF(G12="",0,G12))</f>
        <v/>
      </c>
      <c r="J12" s="34" t="str">
        <f aca="false">IF(COUNT(C12:D12)&lt;2,"",1-D12/C12)</f>
        <v/>
      </c>
      <c r="K12" s="35" t="str">
        <f aca="false">IF(COUNT(C12:F12)&lt;4,"",IFERROR(LN(I12/H12)/LN(D12/C12),""))</f>
        <v/>
      </c>
      <c r="L12" s="36" t="str">
        <f aca="false">IF(K12="",IF(COUNT(C12:F12)=4,"异常，复核",""),IF(OR(K12&lt;0.3,K12&gt;2.5,D12&gt;=C12),"异常，复核","有效"))</f>
        <v/>
      </c>
    </row>
    <row r="13" customFormat="false" ht="15" hidden="false" customHeight="false" outlineLevel="0" collapsed="false">
      <c r="A13" s="37"/>
      <c r="B13" s="37"/>
      <c r="C13" s="38"/>
      <c r="D13" s="38"/>
      <c r="E13" s="38"/>
      <c r="F13" s="38"/>
      <c r="G13" s="38"/>
      <c r="H13" s="33" t="str">
        <f aca="false">IF(E13="","",E13-IF(G13="",0,G13))</f>
        <v/>
      </c>
      <c r="I13" s="33" t="str">
        <f aca="false">IF(F13="","",F13-IF(G13="",0,G13))</f>
        <v/>
      </c>
      <c r="J13" s="34" t="str">
        <f aca="false">IF(COUNT(C13:D13)&lt;2,"",1-D13/C13)</f>
        <v/>
      </c>
      <c r="K13" s="35" t="str">
        <f aca="false">IF(COUNT(C13:F13)&lt;4,"",IFERROR(LN(I13/H13)/LN(D13/C13),""))</f>
        <v/>
      </c>
      <c r="L13" s="36" t="str">
        <f aca="false">IF(K13="",IF(COUNT(C13:F13)=4,"异常，复核",""),IF(OR(K13&lt;0.3,K13&gt;2.5,D13&gt;=C13),"异常，复核","有效"))</f>
        <v/>
      </c>
    </row>
    <row r="14" customFormat="false" ht="15" hidden="false" customHeight="false" outlineLevel="0" collapsed="false">
      <c r="A14" s="37"/>
      <c r="B14" s="37"/>
      <c r="C14" s="38"/>
      <c r="D14" s="38"/>
      <c r="E14" s="38"/>
      <c r="F14" s="38"/>
      <c r="G14" s="38"/>
      <c r="H14" s="33" t="str">
        <f aca="false">IF(E14="","",E14-IF(G14="",0,G14))</f>
        <v/>
      </c>
      <c r="I14" s="33" t="str">
        <f aca="false">IF(F14="","",F14-IF(G14="",0,G14))</f>
        <v/>
      </c>
      <c r="J14" s="34" t="str">
        <f aca="false">IF(COUNT(C14:D14)&lt;2,"",1-D14/C14)</f>
        <v/>
      </c>
      <c r="K14" s="35" t="str">
        <f aca="false">IF(COUNT(C14:F14)&lt;4,"",IFERROR(LN(I14/H14)/LN(D14/C14),""))</f>
        <v/>
      </c>
      <c r="L14" s="36" t="str">
        <f aca="false">IF(K14="",IF(COUNT(C14:F14)=4,"异常，复核",""),IF(OR(K14&lt;0.3,K14&gt;2.5,D14&gt;=C14),"异常，复核","有效"))</f>
        <v/>
      </c>
    </row>
    <row r="15" customFormat="false" ht="15" hidden="false" customHeight="false" outlineLevel="0" collapsed="false">
      <c r="A15" s="37"/>
      <c r="B15" s="37"/>
      <c r="C15" s="38"/>
      <c r="D15" s="38"/>
      <c r="E15" s="38"/>
      <c r="F15" s="38"/>
      <c r="G15" s="38"/>
      <c r="H15" s="33" t="str">
        <f aca="false">IF(E15="","",E15-IF(G15="",0,G15))</f>
        <v/>
      </c>
      <c r="I15" s="33" t="str">
        <f aca="false">IF(F15="","",F15-IF(G15="",0,G15))</f>
        <v/>
      </c>
      <c r="J15" s="34" t="str">
        <f aca="false">IF(COUNT(C15:D15)&lt;2,"",1-D15/C15)</f>
        <v/>
      </c>
      <c r="K15" s="35" t="str">
        <f aca="false">IF(COUNT(C15:F15)&lt;4,"",IFERROR(LN(I15/H15)/LN(D15/C15),""))</f>
        <v/>
      </c>
      <c r="L15" s="36" t="str">
        <f aca="false">IF(K15="",IF(COUNT(C15:F15)=4,"异常，复核",""),IF(OR(K15&lt;0.3,K15&gt;2.5,D15&gt;=C15),"异常，复核","有效"))</f>
        <v/>
      </c>
    </row>
    <row r="16" customFormat="false" ht="15" hidden="false" customHeight="false" outlineLevel="0" collapsed="false">
      <c r="A16" s="37"/>
      <c r="B16" s="37"/>
      <c r="C16" s="38"/>
      <c r="D16" s="38"/>
      <c r="E16" s="38"/>
      <c r="F16" s="38"/>
      <c r="G16" s="38"/>
      <c r="H16" s="33" t="str">
        <f aca="false">IF(E16="","",E16-IF(G16="",0,G16))</f>
        <v/>
      </c>
      <c r="I16" s="33" t="str">
        <f aca="false">IF(F16="","",F16-IF(G16="",0,G16))</f>
        <v/>
      </c>
      <c r="J16" s="34" t="str">
        <f aca="false">IF(COUNT(C16:D16)&lt;2,"",1-D16/C16)</f>
        <v/>
      </c>
      <c r="K16" s="35" t="str">
        <f aca="false">IF(COUNT(C16:F16)&lt;4,"",IFERROR(LN(I16/H16)/LN(D16/C16),""))</f>
        <v/>
      </c>
      <c r="L16" s="36" t="str">
        <f aca="false">IF(K16="",IF(COUNT(C16:F16)=4,"异常，复核",""),IF(OR(K16&lt;0.3,K16&gt;2.5,D16&gt;=C16),"异常，复核","有效"))</f>
        <v/>
      </c>
    </row>
    <row r="18" customFormat="false" ht="15" hidden="false" customHeight="true" outlineLevel="0" collapsed="false">
      <c r="A18" s="3" t="s">
        <v>166</v>
      </c>
      <c r="B18" s="3"/>
      <c r="C18" s="39" t="n">
        <f aca="false">COUNTIF(L7:L16,"有效")</f>
        <v>0</v>
      </c>
      <c r="E18" s="3" t="s">
        <v>167</v>
      </c>
      <c r="F18" s="34" t="str">
        <f aca="false">IFERROR(AVERAGEIF(L7:L16,"有效",J7:J16),"")</f>
        <v/>
      </c>
      <c r="H18" s="3" t="s">
        <v>168</v>
      </c>
      <c r="I18" s="35" t="str">
        <f aca="false">IFERROR(AVERAGEIF(L7:L16,"有效",K7:K16),"")</f>
        <v/>
      </c>
    </row>
    <row r="20" customFormat="false" ht="30" hidden="false" customHeight="true" outlineLevel="0" collapsed="false">
      <c r="A20" s="9" t="s">
        <v>169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</sheetData>
  <mergeCells count="4">
    <mergeCell ref="A2:L2"/>
    <mergeCell ref="A5:L5"/>
    <mergeCell ref="A18:B18"/>
    <mergeCell ref="A20:L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46"/>
    <col collapsed="false" customWidth="true" hidden="false" outlineLevel="0" max="7" min="7" style="0" width="22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" t="s">
        <v>170</v>
      </c>
    </row>
    <row r="2" customFormat="false" ht="30" hidden="false" customHeight="true" outlineLevel="0" collapsed="false">
      <c r="A2" s="9" t="s">
        <v>171</v>
      </c>
      <c r="B2" s="9"/>
      <c r="C2" s="9"/>
      <c r="D2" s="9"/>
      <c r="E2" s="9"/>
      <c r="F2" s="9"/>
      <c r="G2" s="9"/>
      <c r="H2" s="9"/>
    </row>
    <row r="4" customFormat="false" ht="30" hidden="false" customHeight="true" outlineLevel="0" collapsed="false">
      <c r="A4" s="10" t="s">
        <v>24</v>
      </c>
      <c r="B4" s="10" t="s">
        <v>25</v>
      </c>
      <c r="C4" s="10" t="s">
        <v>26</v>
      </c>
      <c r="D4" s="10" t="s">
        <v>27</v>
      </c>
      <c r="E4" s="10" t="s">
        <v>28</v>
      </c>
      <c r="F4" s="10" t="s">
        <v>29</v>
      </c>
      <c r="G4" s="10" t="s">
        <v>172</v>
      </c>
      <c r="H4" s="10" t="s">
        <v>173</v>
      </c>
    </row>
    <row r="5" customFormat="false" ht="30" hidden="false" customHeight="true" outlineLevel="0" collapsed="false">
      <c r="A5" s="11" t="s">
        <v>174</v>
      </c>
      <c r="B5" s="4" t="s">
        <v>175</v>
      </c>
      <c r="C5" s="40" t="n">
        <v>2</v>
      </c>
      <c r="D5" s="41"/>
      <c r="E5" s="14" t="s">
        <v>176</v>
      </c>
      <c r="F5" s="4" t="s">
        <v>177</v>
      </c>
      <c r="G5" s="7"/>
      <c r="H5" s="37"/>
    </row>
    <row r="6" customFormat="false" ht="30" hidden="false" customHeight="true" outlineLevel="0" collapsed="false">
      <c r="A6" s="11" t="s">
        <v>178</v>
      </c>
      <c r="B6" s="4" t="s">
        <v>179</v>
      </c>
      <c r="C6" s="6" t="s">
        <v>180</v>
      </c>
      <c r="D6" s="7"/>
      <c r="E6" s="11" t="s">
        <v>43</v>
      </c>
      <c r="F6" s="4" t="s">
        <v>181</v>
      </c>
      <c r="G6" s="7"/>
      <c r="H6" s="37"/>
    </row>
    <row r="7" customFormat="false" ht="30" hidden="false" customHeight="true" outlineLevel="0" collapsed="false">
      <c r="A7" s="11" t="s">
        <v>182</v>
      </c>
      <c r="B7" s="5" t="s">
        <v>183</v>
      </c>
      <c r="C7" s="40" t="n">
        <v>8</v>
      </c>
      <c r="D7" s="41"/>
      <c r="E7" s="14" t="s">
        <v>184</v>
      </c>
      <c r="F7" s="4" t="s">
        <v>185</v>
      </c>
      <c r="G7" s="7"/>
      <c r="H7" s="37"/>
    </row>
    <row r="8" customFormat="false" ht="30" hidden="false" customHeight="true" outlineLevel="0" collapsed="false">
      <c r="A8" s="11" t="s">
        <v>186</v>
      </c>
      <c r="B8" s="4" t="s">
        <v>187</v>
      </c>
      <c r="C8" s="40" t="n">
        <v>30</v>
      </c>
      <c r="D8" s="41"/>
      <c r="E8" s="14" t="s">
        <v>188</v>
      </c>
      <c r="F8" s="4" t="s">
        <v>189</v>
      </c>
      <c r="G8" s="7"/>
      <c r="H8" s="37"/>
    </row>
    <row r="9" customFormat="false" ht="30" hidden="false" customHeight="true" outlineLevel="0" collapsed="false">
      <c r="A9" s="11" t="s">
        <v>190</v>
      </c>
      <c r="B9" s="4" t="s">
        <v>191</v>
      </c>
      <c r="C9" s="40" t="n">
        <v>3</v>
      </c>
      <c r="D9" s="41"/>
      <c r="E9" s="14" t="s">
        <v>184</v>
      </c>
      <c r="F9" s="4" t="s">
        <v>192</v>
      </c>
      <c r="G9" s="7"/>
      <c r="H9" s="37"/>
    </row>
    <row r="10" customFormat="false" ht="30" hidden="false" customHeight="true" outlineLevel="0" collapsed="false">
      <c r="A10" s="11" t="s">
        <v>193</v>
      </c>
      <c r="B10" s="4" t="s">
        <v>194</v>
      </c>
      <c r="C10" s="40" t="n">
        <v>12</v>
      </c>
      <c r="D10" s="41"/>
      <c r="E10" s="14" t="s">
        <v>188</v>
      </c>
      <c r="F10" s="4" t="s">
        <v>195</v>
      </c>
      <c r="G10" s="7"/>
      <c r="H10" s="37"/>
    </row>
    <row r="11" customFormat="false" ht="30" hidden="false" customHeight="true" outlineLevel="0" collapsed="false">
      <c r="A11" s="11" t="s">
        <v>196</v>
      </c>
      <c r="B11" s="4" t="s">
        <v>197</v>
      </c>
      <c r="C11" s="40" t="n">
        <v>400</v>
      </c>
      <c r="D11" s="41"/>
      <c r="E11" s="14" t="s">
        <v>188</v>
      </c>
      <c r="F11" s="4" t="s">
        <v>198</v>
      </c>
      <c r="G11" s="7"/>
      <c r="H11" s="37"/>
    </row>
    <row r="12" customFormat="false" ht="30" hidden="false" customHeight="true" outlineLevel="0" collapsed="false">
      <c r="A12" s="11" t="s">
        <v>199</v>
      </c>
      <c r="B12" s="4" t="s">
        <v>200</v>
      </c>
      <c r="C12" s="40" t="n">
        <v>0.5</v>
      </c>
      <c r="D12" s="41"/>
      <c r="E12" s="14" t="s">
        <v>188</v>
      </c>
      <c r="F12" s="4" t="s">
        <v>201</v>
      </c>
      <c r="G12" s="7"/>
      <c r="H12" s="37"/>
    </row>
  </sheetData>
  <mergeCells count="1">
    <mergeCell ref="A2:H2"/>
  </mergeCells>
  <dataValidations count="1">
    <dataValidation allowBlank="true" errorStyle="stop" operator="between" showDropDown="false" showErrorMessage="false" showInputMessage="false" sqref="H5:H12" type="list">
      <formula1>"是,否"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30"/>
  </cols>
  <sheetData>
    <row r="1" customFormat="false" ht="21.6" hidden="false" customHeight="false" outlineLevel="0" collapsed="false">
      <c r="A1" s="1" t="s">
        <v>202</v>
      </c>
    </row>
    <row r="3" customFormat="false" ht="30" hidden="false" customHeight="true" outlineLevel="0" collapsed="false">
      <c r="A3" s="10" t="s">
        <v>203</v>
      </c>
      <c r="B3" s="10" t="s">
        <v>204</v>
      </c>
      <c r="C3" s="10" t="s">
        <v>205</v>
      </c>
      <c r="D3" s="10" t="s">
        <v>28</v>
      </c>
      <c r="E3" s="10" t="s">
        <v>206</v>
      </c>
    </row>
    <row r="4" customFormat="false" ht="15" hidden="false" customHeight="false" outlineLevel="0" collapsed="false">
      <c r="A4" s="11" t="s">
        <v>207</v>
      </c>
      <c r="B4" s="4" t="s">
        <v>19</v>
      </c>
      <c r="C4" s="42" t="str">
        <f aca="false">IF(水量平衡表!D2="","",水量平衡表!D2)</f>
        <v/>
      </c>
      <c r="D4" s="11" t="s">
        <v>43</v>
      </c>
      <c r="E4" s="30" t="s">
        <v>208</v>
      </c>
    </row>
    <row r="5" customFormat="false" ht="15" hidden="false" customHeight="false" outlineLevel="0" collapsed="false">
      <c r="A5" s="11" t="s">
        <v>209</v>
      </c>
      <c r="B5" s="4" t="s">
        <v>210</v>
      </c>
      <c r="C5" s="42" t="str">
        <f aca="false">IF(水量平衡表!D3="","",水量平衡表!D3)</f>
        <v/>
      </c>
      <c r="D5" s="11" t="s">
        <v>43</v>
      </c>
      <c r="E5" s="30" t="s">
        <v>211</v>
      </c>
    </row>
    <row r="6" customFormat="false" ht="15" hidden="false" customHeight="false" outlineLevel="0" collapsed="false">
      <c r="A6" s="11" t="s">
        <v>32</v>
      </c>
      <c r="B6" s="4" t="s">
        <v>33</v>
      </c>
      <c r="C6" s="42" t="str">
        <f aca="false">IF(水量平衡表!D6="","",水量平衡表!D6)</f>
        <v/>
      </c>
      <c r="D6" s="14" t="s">
        <v>34</v>
      </c>
      <c r="E6" s="30" t="s">
        <v>212</v>
      </c>
    </row>
    <row r="7" customFormat="false" ht="15" hidden="false" customHeight="false" outlineLevel="0" collapsed="false">
      <c r="A7" s="11" t="s">
        <v>37</v>
      </c>
      <c r="B7" s="4" t="s">
        <v>38</v>
      </c>
      <c r="C7" s="42" t="str">
        <f aca="false">IF(水量平衡表!D7="","",水量平衡表!D7)</f>
        <v/>
      </c>
      <c r="D7" s="14" t="s">
        <v>34</v>
      </c>
      <c r="E7" s="30" t="s">
        <v>213</v>
      </c>
    </row>
    <row r="8" customFormat="false" ht="15" hidden="false" customHeight="false" outlineLevel="0" collapsed="false">
      <c r="A8" s="11" t="s">
        <v>44</v>
      </c>
      <c r="B8" s="4" t="s">
        <v>45</v>
      </c>
      <c r="C8" s="42" t="str">
        <f aca="false">IF(水量平衡表!D9="","",水量平衡表!D9)</f>
        <v/>
      </c>
      <c r="D8" s="14" t="s">
        <v>34</v>
      </c>
      <c r="E8" s="30" t="s">
        <v>214</v>
      </c>
    </row>
    <row r="9" customFormat="false" ht="15" hidden="false" customHeight="false" outlineLevel="0" collapsed="false">
      <c r="A9" s="11" t="s">
        <v>48</v>
      </c>
      <c r="B9" s="4" t="s">
        <v>49</v>
      </c>
      <c r="C9" s="42" t="str">
        <f aca="false">IF(水量平衡表!D10="","",水量平衡表!D10)</f>
        <v/>
      </c>
      <c r="D9" s="14" t="s">
        <v>34</v>
      </c>
      <c r="E9" s="30" t="s">
        <v>215</v>
      </c>
    </row>
    <row r="10" customFormat="false" ht="15" hidden="false" customHeight="false" outlineLevel="0" collapsed="false">
      <c r="A10" s="11" t="s">
        <v>51</v>
      </c>
      <c r="B10" s="4" t="s">
        <v>52</v>
      </c>
      <c r="C10" s="42" t="str">
        <f aca="false">IF(水量平衡表!D11="","",水量平衡表!D11)</f>
        <v/>
      </c>
      <c r="D10" s="14" t="s">
        <v>34</v>
      </c>
      <c r="E10" s="30" t="s">
        <v>216</v>
      </c>
    </row>
    <row r="11" customFormat="false" ht="15" hidden="false" customHeight="false" outlineLevel="0" collapsed="false">
      <c r="A11" s="11" t="s">
        <v>54</v>
      </c>
      <c r="B11" s="4" t="s">
        <v>55</v>
      </c>
      <c r="C11" s="42" t="str">
        <f aca="false">IF(水量平衡表!D12="","",水量平衡表!D12)</f>
        <v/>
      </c>
      <c r="D11" s="14" t="s">
        <v>34</v>
      </c>
      <c r="E11" s="30" t="s">
        <v>217</v>
      </c>
    </row>
    <row r="12" customFormat="false" ht="15" hidden="false" customHeight="false" outlineLevel="0" collapsed="false">
      <c r="A12" s="11" t="s">
        <v>70</v>
      </c>
      <c r="B12" s="4" t="s">
        <v>71</v>
      </c>
      <c r="C12" s="42" t="str">
        <f aca="false">IF(水量平衡表!D17="","",水量平衡表!D17)</f>
        <v/>
      </c>
      <c r="D12" s="14" t="s">
        <v>34</v>
      </c>
      <c r="E12" s="30" t="s">
        <v>218</v>
      </c>
    </row>
    <row r="13" customFormat="false" ht="15" hidden="false" customHeight="false" outlineLevel="0" collapsed="false">
      <c r="A13" s="11" t="s">
        <v>74</v>
      </c>
      <c r="B13" s="4" t="s">
        <v>75</v>
      </c>
      <c r="C13" s="42" t="str">
        <f aca="false">IF(水量平衡表!D18="","",水量平衡表!D18)</f>
        <v/>
      </c>
      <c r="D13" s="14" t="s">
        <v>34</v>
      </c>
      <c r="E13" s="30" t="s">
        <v>219</v>
      </c>
    </row>
    <row r="14" customFormat="false" ht="15" hidden="false" customHeight="false" outlineLevel="0" collapsed="false">
      <c r="A14" s="11" t="s">
        <v>81</v>
      </c>
      <c r="B14" s="4" t="s">
        <v>220</v>
      </c>
      <c r="C14" s="42" t="str">
        <f aca="false">IF(水量平衡表!D20="","",水量平衡表!D20)</f>
        <v/>
      </c>
      <c r="D14" s="14" t="s">
        <v>34</v>
      </c>
      <c r="E14" s="30" t="s">
        <v>221</v>
      </c>
    </row>
    <row r="15" customFormat="false" ht="15" hidden="false" customHeight="false" outlineLevel="0" collapsed="false">
      <c r="A15" s="11" t="s">
        <v>114</v>
      </c>
      <c r="B15" s="4" t="s">
        <v>115</v>
      </c>
      <c r="C15" s="42" t="str">
        <f aca="false">IF(措施现状!D6="","",措施现状!D6)</f>
        <v/>
      </c>
      <c r="D15" s="11" t="s">
        <v>86</v>
      </c>
      <c r="E15" s="30" t="s">
        <v>222</v>
      </c>
    </row>
    <row r="16" customFormat="false" ht="15" hidden="false" customHeight="false" outlineLevel="0" collapsed="false">
      <c r="A16" s="11" t="s">
        <v>138</v>
      </c>
      <c r="B16" s="4" t="s">
        <v>139</v>
      </c>
      <c r="C16" s="42" t="str">
        <f aca="false">IF(措施现状!D13="","",措施现状!D13)</f>
        <v/>
      </c>
      <c r="D16" s="11" t="s">
        <v>86</v>
      </c>
      <c r="E16" s="30" t="s">
        <v>223</v>
      </c>
    </row>
    <row r="17" customFormat="false" ht="15" hidden="false" customHeight="false" outlineLevel="0" collapsed="false">
      <c r="A17" s="11" t="s">
        <v>146</v>
      </c>
      <c r="B17" s="4" t="s">
        <v>224</v>
      </c>
      <c r="C17" s="42" t="str">
        <f aca="false">IF(措施现状!D15&lt;&gt;"",措施现状!D15,IF(降压试验N1!I18="","",ROUND(降压试验N1!I18,3)))</f>
        <v/>
      </c>
      <c r="D17" s="11" t="s">
        <v>43</v>
      </c>
      <c r="E17" s="30" t="s">
        <v>225</v>
      </c>
    </row>
    <row r="18" customFormat="false" ht="15" hidden="false" customHeight="false" outlineLevel="0" collapsed="false">
      <c r="A18" s="11" t="s">
        <v>128</v>
      </c>
      <c r="B18" s="4" t="s">
        <v>129</v>
      </c>
      <c r="C18" s="42" t="str">
        <f aca="false">IF(措施现状!D10="","",措施现状!D10)</f>
        <v/>
      </c>
      <c r="D18" s="14" t="s">
        <v>130</v>
      </c>
      <c r="E18" s="30" t="s">
        <v>226</v>
      </c>
    </row>
    <row r="19" customFormat="false" ht="15" hidden="false" customHeight="false" outlineLevel="0" collapsed="false">
      <c r="A19" s="11" t="s">
        <v>117</v>
      </c>
      <c r="B19" s="4" t="s">
        <v>118</v>
      </c>
      <c r="C19" s="42" t="str">
        <f aca="false">IF(措施现状!D7="","",措施现状!D7)</f>
        <v/>
      </c>
      <c r="D19" s="11" t="s">
        <v>119</v>
      </c>
      <c r="E19" s="30" t="s">
        <v>227</v>
      </c>
    </row>
    <row r="20" customFormat="false" ht="15" hidden="false" customHeight="false" outlineLevel="0" collapsed="false">
      <c r="A20" s="11" t="s">
        <v>121</v>
      </c>
      <c r="B20" s="4" t="s">
        <v>122</v>
      </c>
      <c r="C20" s="42" t="str">
        <f aca="false">IF(措施现状!D8="","",措施现状!D8)</f>
        <v/>
      </c>
      <c r="D20" s="11" t="s">
        <v>119</v>
      </c>
      <c r="E20" s="30" t="s">
        <v>228</v>
      </c>
    </row>
    <row r="21" customFormat="false" ht="15" hidden="false" customHeight="false" outlineLevel="0" collapsed="false">
      <c r="A21" s="11" t="s">
        <v>174</v>
      </c>
      <c r="B21" s="4" t="s">
        <v>175</v>
      </c>
      <c r="C21" s="42" t="str">
        <f aca="false">IF(单价与成本!D5="","",单价与成本!D5)</f>
        <v/>
      </c>
      <c r="D21" s="14" t="s">
        <v>176</v>
      </c>
      <c r="E21" s="30" t="s">
        <v>229</v>
      </c>
    </row>
    <row r="22" customFormat="false" ht="15" hidden="false" customHeight="false" outlineLevel="0" collapsed="false">
      <c r="A22" s="11" t="s">
        <v>178</v>
      </c>
      <c r="B22" s="4" t="s">
        <v>230</v>
      </c>
      <c r="C22" s="42" t="str">
        <f aca="false">IF(单价与成本!D6="","",单价与成本!D6)</f>
        <v/>
      </c>
      <c r="D22" s="11" t="s">
        <v>43</v>
      </c>
      <c r="E22" s="30" t="s">
        <v>231</v>
      </c>
    </row>
    <row r="23" customFormat="false" ht="15" hidden="false" customHeight="false" outlineLevel="0" collapsed="false">
      <c r="A23" s="11" t="s">
        <v>182</v>
      </c>
      <c r="B23" s="5" t="s">
        <v>232</v>
      </c>
      <c r="C23" s="42" t="str">
        <f aca="false">IF(单价与成本!D7="","",单价与成本!D7)</f>
        <v/>
      </c>
      <c r="D23" s="14" t="s">
        <v>233</v>
      </c>
      <c r="E23" s="30" t="s">
        <v>234</v>
      </c>
    </row>
    <row r="24" customFormat="false" ht="15" hidden="false" customHeight="false" outlineLevel="0" collapsed="false">
      <c r="A24" s="11" t="s">
        <v>186</v>
      </c>
      <c r="B24" s="4" t="s">
        <v>235</v>
      </c>
      <c r="C24" s="42" t="str">
        <f aca="false">IF(单价与成本!D8="","",单价与成本!D8)</f>
        <v/>
      </c>
      <c r="D24" s="14" t="s">
        <v>188</v>
      </c>
      <c r="E24" s="30" t="s">
        <v>236</v>
      </c>
    </row>
    <row r="25" customFormat="false" ht="15" hidden="false" customHeight="false" outlineLevel="0" collapsed="false">
      <c r="A25" s="11" t="s">
        <v>190</v>
      </c>
      <c r="B25" s="4" t="s">
        <v>237</v>
      </c>
      <c r="C25" s="42" t="str">
        <f aca="false">IF(单价与成本!D9="","",单价与成本!D9)</f>
        <v/>
      </c>
      <c r="D25" s="14" t="s">
        <v>233</v>
      </c>
      <c r="E25" s="30" t="s">
        <v>238</v>
      </c>
    </row>
    <row r="26" customFormat="false" ht="15" hidden="false" customHeight="false" outlineLevel="0" collapsed="false">
      <c r="A26" s="11" t="s">
        <v>193</v>
      </c>
      <c r="B26" s="4" t="s">
        <v>239</v>
      </c>
      <c r="C26" s="42" t="str">
        <f aca="false">IF(单价与成本!D10="","",单价与成本!D10)</f>
        <v/>
      </c>
      <c r="D26" s="14" t="s">
        <v>188</v>
      </c>
      <c r="E26" s="30" t="s">
        <v>240</v>
      </c>
    </row>
    <row r="27" customFormat="false" ht="15" hidden="false" customHeight="false" outlineLevel="0" collapsed="false">
      <c r="A27" s="11" t="s">
        <v>196</v>
      </c>
      <c r="B27" s="4" t="s">
        <v>241</v>
      </c>
      <c r="C27" s="42" t="str">
        <f aca="false">IF(单价与成本!D11="","",单价与成本!D11)</f>
        <v/>
      </c>
      <c r="D27" s="14" t="s">
        <v>188</v>
      </c>
      <c r="E27" s="30" t="s">
        <v>242</v>
      </c>
    </row>
    <row r="28" customFormat="false" ht="15" hidden="false" customHeight="false" outlineLevel="0" collapsed="false">
      <c r="A28" s="11" t="s">
        <v>199</v>
      </c>
      <c r="B28" s="4" t="s">
        <v>243</v>
      </c>
      <c r="C28" s="42" t="str">
        <f aca="false">IF(单价与成本!D12="","",单价与成本!D12)</f>
        <v/>
      </c>
      <c r="D28" s="14" t="s">
        <v>188</v>
      </c>
      <c r="E28" s="30" t="s">
        <v>244</v>
      </c>
    </row>
    <row r="29" customFormat="false" ht="15" hidden="false" customHeight="false" outlineLevel="0" collapsed="false">
      <c r="A29" s="11" t="s">
        <v>245</v>
      </c>
      <c r="B29" s="4" t="s">
        <v>246</v>
      </c>
      <c r="C29" s="42" t="str">
        <f aca="false">IF(水量平衡表!D22="","",ROUND(水量平衡表!D22*100,2))</f>
        <v/>
      </c>
      <c r="D29" s="11" t="s">
        <v>86</v>
      </c>
      <c r="E29" s="30" t="s">
        <v>247</v>
      </c>
    </row>
    <row r="30" customFormat="false" ht="15" hidden="false" customHeight="false" outlineLevel="0" collapsed="false">
      <c r="A30" s="11" t="s">
        <v>248</v>
      </c>
      <c r="B30" s="4" t="s">
        <v>249</v>
      </c>
      <c r="C30" s="42" t="str">
        <f aca="false">水量平衡表!D27</f>
        <v>待填报</v>
      </c>
      <c r="D30" s="11" t="s">
        <v>43</v>
      </c>
      <c r="E30" s="30" t="s">
        <v>250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2026-10-12T00:46:32Z</dcterms:created>
  <dc:creator>openpyxl</dc:creator>
  <dc:description/>
  <dc:language>en-US</dc:language>
  <cp:lastModifiedBy/>
  <dcterms:modified xsi:type="dcterms:W3CDTF">2026-10-12T00:46:32Z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